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68" windowHeight="3720" activeTab="0"/>
  </bookViews>
  <sheets>
    <sheet name="хит муж" sheetId="1" r:id="rId1"/>
    <sheet name="хит жен" sheetId="2" r:id="rId2"/>
    <sheet name="хит финал" sheetId="3" r:id="rId3"/>
    <sheet name="Связки" sheetId="4" r:id="rId4"/>
    <sheet name="ИндЛаз" sheetId="5" r:id="rId5"/>
    <sheet name="Слэк" sheetId="6" r:id="rId6"/>
    <sheet name="Забег" sheetId="7" r:id="rId7"/>
    <sheet name="Многоборье" sheetId="8" r:id="rId8"/>
    <sheet name="Команды" sheetId="9" r:id="rId9"/>
  </sheets>
  <definedNames/>
  <calcPr fullCalcOnLoad="1"/>
</workbook>
</file>

<file path=xl/sharedStrings.xml><?xml version="1.0" encoding="utf-8"?>
<sst xmlns="http://schemas.openxmlformats.org/spreadsheetml/2006/main" count="460" uniqueCount="252">
  <si>
    <t>№</t>
  </si>
  <si>
    <t>ФИО</t>
  </si>
  <si>
    <t>МЕСТО</t>
  </si>
  <si>
    <t>г/р</t>
  </si>
  <si>
    <t>разряд</t>
  </si>
  <si>
    <t>команда</t>
  </si>
  <si>
    <t>балл</t>
  </si>
  <si>
    <t>Трасса 1</t>
  </si>
  <si>
    <t>Трасса 2</t>
  </si>
  <si>
    <t>Трасса 3</t>
  </si>
  <si>
    <t>Трасса 4</t>
  </si>
  <si>
    <t>топов</t>
  </si>
  <si>
    <t>попыток</t>
  </si>
  <si>
    <t>попытки</t>
  </si>
  <si>
    <t>топ</t>
  </si>
  <si>
    <t>Трасс</t>
  </si>
  <si>
    <t>Место</t>
  </si>
  <si>
    <t>Фин тр</t>
  </si>
  <si>
    <t>Фин попыт</t>
  </si>
  <si>
    <t>Балл</t>
  </si>
  <si>
    <t>ККА</t>
  </si>
  <si>
    <t>лично</t>
  </si>
  <si>
    <t>Богданов Виталий Анатольевич</t>
  </si>
  <si>
    <t>Альпина</t>
  </si>
  <si>
    <t>КМС</t>
  </si>
  <si>
    <t>СРПСО</t>
  </si>
  <si>
    <t>Вергейчик Вадим Сергеевич</t>
  </si>
  <si>
    <t>МС</t>
  </si>
  <si>
    <t>КФА</t>
  </si>
  <si>
    <t>Докукин Николай Сергеевич</t>
  </si>
  <si>
    <t>АСТМА</t>
  </si>
  <si>
    <t>Ефремов Илья Николаевич</t>
  </si>
  <si>
    <t>Буревестник</t>
  </si>
  <si>
    <t>Руйговка</t>
  </si>
  <si>
    <t>Жигалов Александр Владимирович</t>
  </si>
  <si>
    <t>Мечта</t>
  </si>
  <si>
    <t>Исламов Андрей Сергеевич</t>
  </si>
  <si>
    <t>Кичкайло Алексей Викторович</t>
  </si>
  <si>
    <t>Козлов Василий Владимирович</t>
  </si>
  <si>
    <t>Козлов Виктор Владимирович</t>
  </si>
  <si>
    <t>Уродник</t>
  </si>
  <si>
    <t>Корулин Евгений Сергеевич</t>
  </si>
  <si>
    <t>Идея</t>
  </si>
  <si>
    <t>Макатьев Андрей Юсупович</t>
  </si>
  <si>
    <t>Мальцев Егор Юрьевич</t>
  </si>
  <si>
    <t>Вигвам</t>
  </si>
  <si>
    <t>Мануйлов Николай Михайлович</t>
  </si>
  <si>
    <t>Полунин Владислав Леонидович</t>
  </si>
  <si>
    <t>Пуговкин Антон Николаевич</t>
  </si>
  <si>
    <t>Стариков Дмитрий Николаевич</t>
  </si>
  <si>
    <t>Федоров Ярослав Игоревич</t>
  </si>
  <si>
    <t>Хвостенко Олег Валерьевич</t>
  </si>
  <si>
    <t>Эдельвейс</t>
  </si>
  <si>
    <t>Чуркин Вадим Маркович</t>
  </si>
  <si>
    <t>Южаков Кирилл Евгеньевич</t>
  </si>
  <si>
    <t>Зозуля Алена Владимировна</t>
  </si>
  <si>
    <t>Калашникова Александра Павловна</t>
  </si>
  <si>
    <t>Кошкина Анжела Александровна</t>
  </si>
  <si>
    <t>Кулинич Татьяна Михайловна</t>
  </si>
  <si>
    <t>Лашутина Татьяна Викторовна</t>
  </si>
  <si>
    <t>Сорокина Нигина Омоновна</t>
  </si>
  <si>
    <t>Ткаченко Анна Андреевна</t>
  </si>
  <si>
    <t>Власенко Павел Сергеевич</t>
  </si>
  <si>
    <t>Кулик Павел Андреевич</t>
  </si>
  <si>
    <t>Аксентьев Максим Анатольевич</t>
  </si>
  <si>
    <t>Дубынин Александр Петрович</t>
  </si>
  <si>
    <t>Муравьев Александр Николаевич</t>
  </si>
  <si>
    <t>Ментовская Александра Андреевна</t>
  </si>
  <si>
    <t>Григорьев Евгений Владимирович</t>
  </si>
  <si>
    <t>Родиков Борис Анатольевич</t>
  </si>
  <si>
    <t>Овчинников Евгений Витальевич</t>
  </si>
  <si>
    <t>ШС</t>
  </si>
  <si>
    <t>Денисенко Петр Валерьевич</t>
  </si>
  <si>
    <t>Дубин Григорий Анатольевич</t>
  </si>
  <si>
    <t>Зайцева Виктория Андреевна</t>
  </si>
  <si>
    <t>Зухов Александр Владимирович</t>
  </si>
  <si>
    <t>Иванов Евгений Олегович</t>
  </si>
  <si>
    <t>Бесы</t>
  </si>
  <si>
    <t>Сафин Рафаил Равилевич</t>
  </si>
  <si>
    <t>Соляк Ксения Сергеевна</t>
  </si>
  <si>
    <t>Терехин Василий Андреевич</t>
  </si>
  <si>
    <t>Челтыгдашев Павел Михайлович</t>
  </si>
  <si>
    <t>Лапшин Михаил Сергеевич</t>
  </si>
  <si>
    <t>Кривошеев Максим Леонидович</t>
  </si>
  <si>
    <t>Нагирный Александр Сергеевич</t>
  </si>
  <si>
    <t>Комиссаров Алексей Сергеевич</t>
  </si>
  <si>
    <t>Пачуев Илья Николаевич</t>
  </si>
  <si>
    <t>Волков Игорь Владимирович</t>
  </si>
  <si>
    <t>в/к</t>
  </si>
  <si>
    <t>Хвостенко</t>
  </si>
  <si>
    <t>Кичкайло</t>
  </si>
  <si>
    <t>Корулин</t>
  </si>
  <si>
    <t>Власенко</t>
  </si>
  <si>
    <t>Витя</t>
  </si>
  <si>
    <t>Вася</t>
  </si>
  <si>
    <t>Кузин Алексей Леонидович</t>
  </si>
  <si>
    <t>Уроды</t>
  </si>
  <si>
    <t>ТРАСС</t>
  </si>
  <si>
    <t>СУММА</t>
  </si>
  <si>
    <t>Трасса</t>
  </si>
  <si>
    <t>Огурец</t>
  </si>
  <si>
    <t>Первая Этажерка</t>
  </si>
  <si>
    <t>Вторая Этажерка</t>
  </si>
  <si>
    <t>Нью-Скул</t>
  </si>
  <si>
    <t>Учебный</t>
  </si>
  <si>
    <t>Детский</t>
  </si>
  <si>
    <t>Уголок по левой щели</t>
  </si>
  <si>
    <t>Уголок справа</t>
  </si>
  <si>
    <t>Ухо</t>
  </si>
  <si>
    <t>Шкуродер</t>
  </si>
  <si>
    <t>Новый Авиатор</t>
  </si>
  <si>
    <t>Авиатор</t>
  </si>
  <si>
    <t>Зверевский</t>
  </si>
  <si>
    <t>Олд-Скул</t>
  </si>
  <si>
    <t>Третья Этажерка</t>
  </si>
  <si>
    <t>Коротыш</t>
  </si>
  <si>
    <t>Морда</t>
  </si>
  <si>
    <t>Лёва</t>
  </si>
  <si>
    <t>Навес</t>
  </si>
  <si>
    <t>Навесик</t>
  </si>
  <si>
    <t>Страж</t>
  </si>
  <si>
    <t>Спираль</t>
  </si>
  <si>
    <t>Грот слева</t>
  </si>
  <si>
    <t>Грот справа</t>
  </si>
  <si>
    <t>Ёлки</t>
  </si>
  <si>
    <t>Перестёжка</t>
  </si>
  <si>
    <t>Комбинация</t>
  </si>
  <si>
    <t>Три Желания</t>
  </si>
  <si>
    <t>Ворота</t>
  </si>
  <si>
    <t>Дорога</t>
  </si>
  <si>
    <t>Связка</t>
  </si>
  <si>
    <t>Жигалов-Терехин</t>
  </si>
  <si>
    <t>Полунин-Тимофеев</t>
  </si>
  <si>
    <t>Вербицкий-Корулин</t>
  </si>
  <si>
    <t>Матвеенко-Матюшин</t>
  </si>
  <si>
    <t>Кривошеев-Пуговкин</t>
  </si>
  <si>
    <t>Катанаев-Пачуев</t>
  </si>
  <si>
    <t>Комиссаров-Родиков</t>
  </si>
  <si>
    <t>Высотин-Южаков</t>
  </si>
  <si>
    <t>Белозерова-Пузаков</t>
  </si>
  <si>
    <t>Решетова-Ткачев</t>
  </si>
  <si>
    <t>Бабушкина-Ментовская</t>
  </si>
  <si>
    <t>Булатова-Козлова</t>
  </si>
  <si>
    <t>Лашутина-Соляк</t>
  </si>
  <si>
    <t>Зайцева-Сорокина</t>
  </si>
  <si>
    <t>Трасса 5</t>
  </si>
  <si>
    <t>Балл итог.</t>
  </si>
  <si>
    <t>высота</t>
  </si>
  <si>
    <t>Терехин В.</t>
  </si>
  <si>
    <t>Власенко П.</t>
  </si>
  <si>
    <t>Хвостенко О.</t>
  </si>
  <si>
    <t>Кичкайло А.</t>
  </si>
  <si>
    <t>Корулин Е.</t>
  </si>
  <si>
    <t>Полунин В.</t>
  </si>
  <si>
    <t>Южаков К.</t>
  </si>
  <si>
    <t>Королятин Д.</t>
  </si>
  <si>
    <t>Лапшин М.</t>
  </si>
  <si>
    <t>Вербицкий А.</t>
  </si>
  <si>
    <t>Исламов А.</t>
  </si>
  <si>
    <t>Жигалов А.</t>
  </si>
  <si>
    <t>Григорьев Е.</t>
  </si>
  <si>
    <t>Родиков Б.</t>
  </si>
  <si>
    <t>Кривошеев М.</t>
  </si>
  <si>
    <t>Красовский А.</t>
  </si>
  <si>
    <t>Денисенко П.</t>
  </si>
  <si>
    <t>Челтыгдашев П.</t>
  </si>
  <si>
    <t>Ефремов И.</t>
  </si>
  <si>
    <t>Зухов А.</t>
  </si>
  <si>
    <t>Пачуев И.</t>
  </si>
  <si>
    <t>Султреков А.</t>
  </si>
  <si>
    <t>Пуговкин А.</t>
  </si>
  <si>
    <t>Сафин Р.</t>
  </si>
  <si>
    <t>Волков И.</t>
  </si>
  <si>
    <t>Ментовская А.</t>
  </si>
  <si>
    <t>Лашутина Т.</t>
  </si>
  <si>
    <t>Козлова А.</t>
  </si>
  <si>
    <t>Ковалева Е.</t>
  </si>
  <si>
    <t>Кошкина А.</t>
  </si>
  <si>
    <t>Соляк К.</t>
  </si>
  <si>
    <t>Кулинич Т.</t>
  </si>
  <si>
    <t>Зозуля А.</t>
  </si>
  <si>
    <t>Десятков А</t>
  </si>
  <si>
    <t>Сорокина Н.</t>
  </si>
  <si>
    <t>Родионова Е.</t>
  </si>
  <si>
    <t>Время, сек</t>
  </si>
  <si>
    <t>штраф</t>
  </si>
  <si>
    <t>итог</t>
  </si>
  <si>
    <t>Донец С.</t>
  </si>
  <si>
    <t>Сикилинда А.</t>
  </si>
  <si>
    <t>Бакалейников А</t>
  </si>
  <si>
    <t>Червяков А.</t>
  </si>
  <si>
    <t>Штанков Ю.</t>
  </si>
  <si>
    <t>Сысоев Р.</t>
  </si>
  <si>
    <t>Муртазин Л.</t>
  </si>
  <si>
    <t>Пузаков А.</t>
  </si>
  <si>
    <t>Шиканова В.</t>
  </si>
  <si>
    <t>Зайцева В.</t>
  </si>
  <si>
    <t>время (ч,мин,сек)</t>
  </si>
  <si>
    <t>Боулдеринг</t>
  </si>
  <si>
    <t>Связки</t>
  </si>
  <si>
    <t>Инд. Лаз.</t>
  </si>
  <si>
    <t>Марафон</t>
  </si>
  <si>
    <t>Сумма баллов</t>
  </si>
  <si>
    <t>Сумма мест</t>
  </si>
  <si>
    <t>Произв. Мест</t>
  </si>
  <si>
    <t>место</t>
  </si>
  <si>
    <t>результ</t>
  </si>
  <si>
    <t>часы</t>
  </si>
  <si>
    <t>мин</t>
  </si>
  <si>
    <t>сек</t>
  </si>
  <si>
    <t>всего</t>
  </si>
  <si>
    <t>Команда</t>
  </si>
  <si>
    <t>Хитрушки</t>
  </si>
  <si>
    <t>ИндЛаз</t>
  </si>
  <si>
    <t>Забег</t>
  </si>
  <si>
    <t>Итог</t>
  </si>
  <si>
    <t>Вербицкий</t>
  </si>
  <si>
    <t>Ефремов</t>
  </si>
  <si>
    <t>Королятин</t>
  </si>
  <si>
    <t>Лашутина</t>
  </si>
  <si>
    <t>Соляк</t>
  </si>
  <si>
    <t>Дубин</t>
  </si>
  <si>
    <t>Челтыгдашев</t>
  </si>
  <si>
    <t>Ментовская</t>
  </si>
  <si>
    <t>Бабушкина</t>
  </si>
  <si>
    <t>Докукин</t>
  </si>
  <si>
    <t>Исламов</t>
  </si>
  <si>
    <t>Южаков</t>
  </si>
  <si>
    <t>Кривошеев</t>
  </si>
  <si>
    <t>Пуговкин</t>
  </si>
  <si>
    <t>Матвеенко</t>
  </si>
  <si>
    <t>Зозуля</t>
  </si>
  <si>
    <t>Терехин</t>
  </si>
  <si>
    <t>Жигалов</t>
  </si>
  <si>
    <t>Кошкина</t>
  </si>
  <si>
    <t>Сорокина</t>
  </si>
  <si>
    <t>Зайцева</t>
  </si>
  <si>
    <t>Зухов</t>
  </si>
  <si>
    <t>Пачуев</t>
  </si>
  <si>
    <t>Катанаев</t>
  </si>
  <si>
    <t>Булатова</t>
  </si>
  <si>
    <t>Козлова</t>
  </si>
  <si>
    <t>Белозерова</t>
  </si>
  <si>
    <t>Пузаков</t>
  </si>
  <si>
    <t>Полунин</t>
  </si>
  <si>
    <t>Матюшин</t>
  </si>
  <si>
    <t>Ткаченко</t>
  </si>
  <si>
    <t>Родиков</t>
  </si>
  <si>
    <t>Комиссаров</t>
  </si>
  <si>
    <t>Кулик</t>
  </si>
  <si>
    <t>Денисенко-Лапшин</t>
  </si>
  <si>
    <t>прохождений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</si>
</sst>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64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 vertical="center" textRotation="90"/>
    </xf>
    <xf numFmtId="49" fontId="0" fillId="0" borderId="10" xfId="0" applyNumberFormat="1" applyFont="1" applyBorder="1" applyAlignment="1">
      <alignment horizontal="left" textRotation="90"/>
    </xf>
    <xf numFmtId="49" fontId="0" fillId="0" borderId="10" xfId="0" applyNumberFormat="1" applyFont="1" applyBorder="1" applyAlignment="1">
      <alignment textRotation="90"/>
    </xf>
    <xf numFmtId="49" fontId="0" fillId="0" borderId="10" xfId="0" applyNumberFormat="1" applyBorder="1" applyAlignment="1">
      <alignment textRotation="90"/>
    </xf>
    <xf numFmtId="49" fontId="0" fillId="0" borderId="10" xfId="0" applyNumberFormat="1" applyFont="1" applyFill="1" applyBorder="1" applyAlignment="1">
      <alignment textRotation="90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5" fontId="3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/>
    </xf>
    <xf numFmtId="164" fontId="31" fillId="0" borderId="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 quotePrefix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/>
    </xf>
    <xf numFmtId="164" fontId="40" fillId="0" borderId="0" xfId="0" applyNumberFormat="1" applyFon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3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8515625" style="29" bestFit="1" customWidth="1"/>
    <col min="2" max="2" width="5.57421875" style="3" hidden="1" customWidth="1"/>
    <col min="3" max="3" width="31.8515625" style="3" bestFit="1" customWidth="1"/>
    <col min="4" max="33" width="3.00390625" style="4" customWidth="1"/>
    <col min="34" max="34" width="5.140625" style="4" bestFit="1" customWidth="1"/>
    <col min="35" max="36" width="6.421875" style="3" bestFit="1" customWidth="1"/>
    <col min="37" max="37" width="9.7109375" style="3" bestFit="1" customWidth="1"/>
    <col min="38" max="38" width="10.8515625" style="3" bestFit="1" customWidth="1"/>
    <col min="39" max="16384" width="9.140625" style="3" customWidth="1"/>
  </cols>
  <sheetData>
    <row r="1" ht="14.25" hidden="1">
      <c r="B1" s="3">
        <v>1000</v>
      </c>
    </row>
    <row r="2" spans="1:37" s="12" customFormat="1" ht="14.25">
      <c r="A2" s="30" t="s">
        <v>16</v>
      </c>
      <c r="B2" s="19" t="s">
        <v>0</v>
      </c>
      <c r="C2" s="10" t="s">
        <v>1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0" t="s">
        <v>15</v>
      </c>
      <c r="AI2" s="10" t="s">
        <v>19</v>
      </c>
      <c r="AJ2" s="10" t="s">
        <v>17</v>
      </c>
      <c r="AK2" s="11" t="s">
        <v>18</v>
      </c>
    </row>
    <row r="3" spans="1:37" ht="14.25">
      <c r="A3" s="31">
        <v>1</v>
      </c>
      <c r="B3" s="21">
        <v>15</v>
      </c>
      <c r="C3" s="20" t="s">
        <v>39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f aca="true" t="shared" si="0" ref="AH3:AH44">SUM(D3:AG3)</f>
        <v>30</v>
      </c>
      <c r="AI3" s="24">
        <f aca="true" t="shared" si="1" ref="AI3:AI44">SUMPRODUCT(D3:AG3,$D$46:$AG$46)</f>
        <v>1525.789421311153</v>
      </c>
      <c r="AJ3" s="5">
        <v>2</v>
      </c>
      <c r="AK3" s="5">
        <v>2</v>
      </c>
    </row>
    <row r="4" spans="1:37" ht="14.25">
      <c r="A4" s="31">
        <v>2</v>
      </c>
      <c r="B4" s="21">
        <v>13</v>
      </c>
      <c r="C4" s="20" t="s">
        <v>38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f t="shared" si="0"/>
        <v>30</v>
      </c>
      <c r="AI4" s="25">
        <f t="shared" si="1"/>
        <v>1525.789421311153</v>
      </c>
      <c r="AJ4" s="5">
        <v>1</v>
      </c>
      <c r="AK4" s="5">
        <v>1</v>
      </c>
    </row>
    <row r="5" spans="1:37" ht="14.25">
      <c r="A5" s="31" t="s">
        <v>88</v>
      </c>
      <c r="B5" s="21">
        <v>46</v>
      </c>
      <c r="C5" s="20" t="s">
        <v>51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/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f t="shared" si="0"/>
        <v>29</v>
      </c>
      <c r="AI5" s="25">
        <f t="shared" si="1"/>
        <v>1425.789421311153</v>
      </c>
      <c r="AJ5" s="5">
        <v>1</v>
      </c>
      <c r="AK5" s="5">
        <v>1</v>
      </c>
    </row>
    <row r="6" spans="1:37" ht="14.25">
      <c r="A6" s="31">
        <v>3</v>
      </c>
      <c r="B6" s="21">
        <v>28</v>
      </c>
      <c r="C6" s="22" t="s">
        <v>62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/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f t="shared" si="0"/>
        <v>29</v>
      </c>
      <c r="AI6" s="25">
        <f t="shared" si="1"/>
        <v>1275.789421311153</v>
      </c>
      <c r="AJ6" s="5">
        <v>1</v>
      </c>
      <c r="AK6" s="5">
        <v>1</v>
      </c>
    </row>
    <row r="7" spans="1:37" ht="14.25">
      <c r="A7" s="31">
        <v>4</v>
      </c>
      <c r="B7" s="21">
        <v>9</v>
      </c>
      <c r="C7" s="20" t="s">
        <v>41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f t="shared" si="0"/>
        <v>29</v>
      </c>
      <c r="AI7" s="24">
        <f t="shared" si="1"/>
        <v>1275.789421311153</v>
      </c>
      <c r="AJ7" s="5">
        <v>1</v>
      </c>
      <c r="AK7" s="5">
        <v>2</v>
      </c>
    </row>
    <row r="8" spans="1:37" ht="14.25">
      <c r="A8" s="31" t="s">
        <v>88</v>
      </c>
      <c r="B8" s="21">
        <v>44</v>
      </c>
      <c r="C8" s="20" t="s">
        <v>37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f t="shared" si="0"/>
        <v>30</v>
      </c>
      <c r="AI8" s="24">
        <f t="shared" si="1"/>
        <v>1525.789421311153</v>
      </c>
      <c r="AJ8" s="23">
        <v>0</v>
      </c>
      <c r="AK8" s="23">
        <v>0</v>
      </c>
    </row>
    <row r="9" spans="1:36" ht="14.25">
      <c r="A9" s="31">
        <v>5</v>
      </c>
      <c r="B9" s="21">
        <v>12</v>
      </c>
      <c r="C9" s="20" t="s">
        <v>31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/>
      <c r="J9" s="5"/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/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f t="shared" si="0"/>
        <v>27</v>
      </c>
      <c r="AI9" s="24">
        <f t="shared" si="1"/>
        <v>1105.8547807882771</v>
      </c>
      <c r="AJ9" s="8"/>
    </row>
    <row r="10" spans="1:37" ht="14.25">
      <c r="A10" s="31">
        <v>6</v>
      </c>
      <c r="B10" s="21">
        <v>7</v>
      </c>
      <c r="C10" s="20" t="s">
        <v>47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/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/>
      <c r="R10" s="5"/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f t="shared" si="0"/>
        <v>27</v>
      </c>
      <c r="AI10" s="24">
        <f t="shared" si="1"/>
        <v>1081.3449768667087</v>
      </c>
      <c r="AJ10" s="7"/>
      <c r="AK10" s="4"/>
    </row>
    <row r="11" spans="1:36" ht="14.25">
      <c r="A11" s="31">
        <v>7</v>
      </c>
      <c r="B11" s="21">
        <v>33</v>
      </c>
      <c r="C11" s="20" t="s">
        <v>80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/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/>
      <c r="X11" s="5">
        <v>1</v>
      </c>
      <c r="Y11" s="5"/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f t="shared" si="0"/>
        <v>27</v>
      </c>
      <c r="AI11" s="24">
        <f t="shared" si="1"/>
        <v>1075.789421311153</v>
      </c>
      <c r="AJ11" s="4"/>
    </row>
    <row r="12" spans="1:36" ht="14.25">
      <c r="A12" s="31">
        <v>8</v>
      </c>
      <c r="B12" s="21">
        <v>17</v>
      </c>
      <c r="C12" s="20" t="s">
        <v>46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/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/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f t="shared" si="0"/>
        <v>27</v>
      </c>
      <c r="AI12" s="24">
        <f t="shared" si="1"/>
        <v>1064.6783102000418</v>
      </c>
      <c r="AJ12" s="8"/>
    </row>
    <row r="13" spans="1:36" ht="14.25">
      <c r="A13" s="31">
        <v>9</v>
      </c>
      <c r="B13" s="21">
        <v>18</v>
      </c>
      <c r="C13" s="20" t="s">
        <v>82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/>
      <c r="J13" s="5"/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/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f t="shared" si="0"/>
        <v>26</v>
      </c>
      <c r="AI13" s="24">
        <f t="shared" si="1"/>
        <v>1005.8547807882771</v>
      </c>
      <c r="AJ13" s="8"/>
    </row>
    <row r="14" spans="1:36" ht="14.25">
      <c r="A14" s="31">
        <v>10</v>
      </c>
      <c r="B14" s="21">
        <v>52</v>
      </c>
      <c r="C14" s="20" t="s">
        <v>22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/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/>
      <c r="Y14" s="5"/>
      <c r="Z14" s="5"/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f t="shared" si="0"/>
        <v>25</v>
      </c>
      <c r="AI14" s="24">
        <f t="shared" si="1"/>
        <v>994.2418022635339</v>
      </c>
      <c r="AJ14" s="4"/>
    </row>
    <row r="15" spans="1:36" ht="14.25">
      <c r="A15" s="31">
        <v>11</v>
      </c>
      <c r="B15" s="21">
        <v>23</v>
      </c>
      <c r="C15" s="22" t="s">
        <v>54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/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/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/>
      <c r="X15" s="5">
        <v>1</v>
      </c>
      <c r="Y15" s="5"/>
      <c r="Z15" s="5">
        <v>1</v>
      </c>
      <c r="AA15" s="5"/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f t="shared" si="0"/>
        <v>25</v>
      </c>
      <c r="AI15" s="24">
        <f t="shared" si="1"/>
        <v>893.2497387714703</v>
      </c>
      <c r="AJ15" s="4"/>
    </row>
    <row r="16" spans="1:37" ht="14.25">
      <c r="A16" s="31">
        <v>12</v>
      </c>
      <c r="B16" s="21">
        <v>31</v>
      </c>
      <c r="C16" s="20" t="s">
        <v>34</v>
      </c>
      <c r="D16" s="5">
        <v>1</v>
      </c>
      <c r="E16" s="5">
        <v>1</v>
      </c>
      <c r="F16" s="5"/>
      <c r="G16" s="5">
        <v>1</v>
      </c>
      <c r="H16" s="5">
        <v>1</v>
      </c>
      <c r="I16" s="5">
        <v>1</v>
      </c>
      <c r="J16" s="5"/>
      <c r="K16" s="5">
        <v>1</v>
      </c>
      <c r="L16" s="5"/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/>
      <c r="S16" s="5">
        <v>1</v>
      </c>
      <c r="T16" s="5">
        <v>1</v>
      </c>
      <c r="U16" s="5">
        <v>1</v>
      </c>
      <c r="V16" s="5">
        <v>1</v>
      </c>
      <c r="W16" s="5"/>
      <c r="X16" s="5"/>
      <c r="Y16" s="5"/>
      <c r="Z16" s="5">
        <v>1</v>
      </c>
      <c r="AA16" s="5"/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f t="shared" si="0"/>
        <v>22</v>
      </c>
      <c r="AI16" s="24">
        <f t="shared" si="1"/>
        <v>724.598945120677</v>
      </c>
      <c r="AJ16" s="7"/>
      <c r="AK16" s="4"/>
    </row>
    <row r="17" spans="1:37" ht="14.25">
      <c r="A17" s="31">
        <v>13</v>
      </c>
      <c r="B17" s="21">
        <v>6</v>
      </c>
      <c r="C17" s="20" t="s">
        <v>63</v>
      </c>
      <c r="D17" s="5">
        <v>1</v>
      </c>
      <c r="E17" s="5">
        <v>1</v>
      </c>
      <c r="F17" s="5"/>
      <c r="G17" s="5">
        <v>1</v>
      </c>
      <c r="H17" s="5">
        <v>1</v>
      </c>
      <c r="I17" s="5"/>
      <c r="J17" s="5"/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/>
      <c r="R17" s="5"/>
      <c r="S17" s="5">
        <v>1</v>
      </c>
      <c r="T17" s="5">
        <v>1</v>
      </c>
      <c r="U17" s="5">
        <v>1</v>
      </c>
      <c r="V17" s="5">
        <v>1</v>
      </c>
      <c r="W17" s="5"/>
      <c r="X17" s="5">
        <v>1</v>
      </c>
      <c r="Y17" s="5"/>
      <c r="Z17" s="5"/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f t="shared" si="0"/>
        <v>22</v>
      </c>
      <c r="AI17" s="24">
        <f t="shared" si="1"/>
        <v>715.3785903120869</v>
      </c>
      <c r="AJ17" s="7"/>
      <c r="AK17" s="4"/>
    </row>
    <row r="18" spans="1:35" ht="14.25">
      <c r="A18" s="31">
        <v>14</v>
      </c>
      <c r="B18" s="21">
        <v>16</v>
      </c>
      <c r="C18" s="20" t="s">
        <v>26</v>
      </c>
      <c r="D18" s="5">
        <v>1</v>
      </c>
      <c r="E18" s="5">
        <v>1</v>
      </c>
      <c r="F18" s="5"/>
      <c r="G18" s="5">
        <v>1</v>
      </c>
      <c r="H18" s="5">
        <v>1</v>
      </c>
      <c r="I18" s="5"/>
      <c r="J18" s="5"/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/>
      <c r="R18" s="5"/>
      <c r="S18" s="5">
        <v>1</v>
      </c>
      <c r="T18" s="5">
        <v>1</v>
      </c>
      <c r="U18" s="5">
        <v>1</v>
      </c>
      <c r="V18" s="5">
        <v>1</v>
      </c>
      <c r="W18" s="5"/>
      <c r="X18" s="5">
        <v>1</v>
      </c>
      <c r="Y18" s="5"/>
      <c r="Z18" s="5">
        <v>1</v>
      </c>
      <c r="AA18" s="5"/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f t="shared" si="0"/>
        <v>22</v>
      </c>
      <c r="AI18" s="24">
        <f t="shared" si="1"/>
        <v>679.6643045978012</v>
      </c>
    </row>
    <row r="19" spans="1:36" ht="14.25">
      <c r="A19" s="31">
        <v>15</v>
      </c>
      <c r="B19" s="21">
        <v>14</v>
      </c>
      <c r="C19" s="20" t="s">
        <v>72</v>
      </c>
      <c r="D19" s="5">
        <v>1</v>
      </c>
      <c r="E19" s="5">
        <v>1</v>
      </c>
      <c r="F19" s="5"/>
      <c r="G19" s="5">
        <v>1</v>
      </c>
      <c r="H19" s="5">
        <v>1</v>
      </c>
      <c r="I19" s="5">
        <v>1</v>
      </c>
      <c r="J19" s="5"/>
      <c r="K19" s="5">
        <v>1</v>
      </c>
      <c r="L19" s="5"/>
      <c r="M19" s="5">
        <v>1</v>
      </c>
      <c r="N19" s="5">
        <v>1</v>
      </c>
      <c r="O19" s="5">
        <v>1</v>
      </c>
      <c r="P19" s="5">
        <v>1</v>
      </c>
      <c r="Q19" s="5"/>
      <c r="R19" s="5"/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/>
      <c r="Y19" s="5"/>
      <c r="Z19" s="5">
        <v>1</v>
      </c>
      <c r="AA19" s="5"/>
      <c r="AB19" s="5">
        <v>1</v>
      </c>
      <c r="AC19" s="5"/>
      <c r="AD19" s="5">
        <v>1</v>
      </c>
      <c r="AE19" s="5">
        <v>1</v>
      </c>
      <c r="AF19" s="5">
        <v>1</v>
      </c>
      <c r="AG19" s="5">
        <v>1</v>
      </c>
      <c r="AH19" s="5">
        <f t="shared" si="0"/>
        <v>21</v>
      </c>
      <c r="AI19" s="24">
        <f t="shared" si="1"/>
        <v>670.0095731400006</v>
      </c>
      <c r="AJ19" s="7"/>
    </row>
    <row r="20" spans="1:36" ht="14.25">
      <c r="A20" s="31">
        <v>16</v>
      </c>
      <c r="B20" s="21">
        <v>22</v>
      </c>
      <c r="C20" s="20" t="s">
        <v>83</v>
      </c>
      <c r="D20" s="5">
        <v>1</v>
      </c>
      <c r="E20" s="5">
        <v>1</v>
      </c>
      <c r="F20" s="5"/>
      <c r="G20" s="5">
        <v>1</v>
      </c>
      <c r="H20" s="5">
        <v>1</v>
      </c>
      <c r="I20" s="5">
        <v>1</v>
      </c>
      <c r="J20" s="5"/>
      <c r="K20" s="5">
        <v>1</v>
      </c>
      <c r="L20" s="5"/>
      <c r="M20" s="5">
        <v>1</v>
      </c>
      <c r="N20" s="5">
        <v>1</v>
      </c>
      <c r="O20" s="5">
        <v>1</v>
      </c>
      <c r="P20" s="5">
        <v>1</v>
      </c>
      <c r="Q20" s="5"/>
      <c r="R20" s="5"/>
      <c r="S20" s="5">
        <v>1</v>
      </c>
      <c r="T20" s="5">
        <v>1</v>
      </c>
      <c r="U20" s="5">
        <v>1</v>
      </c>
      <c r="V20" s="5">
        <v>1</v>
      </c>
      <c r="W20" s="5"/>
      <c r="X20" s="5">
        <v>1</v>
      </c>
      <c r="Y20" s="5"/>
      <c r="Z20" s="5">
        <v>1</v>
      </c>
      <c r="AA20" s="5"/>
      <c r="AB20" s="5">
        <v>1</v>
      </c>
      <c r="AC20" s="5"/>
      <c r="AD20" s="5">
        <v>1</v>
      </c>
      <c r="AE20" s="5">
        <v>1</v>
      </c>
      <c r="AF20" s="5">
        <v>1</v>
      </c>
      <c r="AG20" s="5">
        <v>1</v>
      </c>
      <c r="AH20" s="5">
        <f t="shared" si="0"/>
        <v>21</v>
      </c>
      <c r="AI20" s="24">
        <f t="shared" si="1"/>
        <v>632.5095731400006</v>
      </c>
      <c r="AJ20" s="7"/>
    </row>
    <row r="21" spans="1:37" ht="14.25">
      <c r="A21" s="31">
        <v>17</v>
      </c>
      <c r="B21" s="21">
        <v>55</v>
      </c>
      <c r="C21" s="20" t="s">
        <v>44</v>
      </c>
      <c r="D21" s="5">
        <v>1</v>
      </c>
      <c r="E21" s="5">
        <v>1</v>
      </c>
      <c r="F21" s="5"/>
      <c r="G21" s="5">
        <v>1</v>
      </c>
      <c r="H21" s="5">
        <v>1</v>
      </c>
      <c r="I21" s="5"/>
      <c r="J21" s="5"/>
      <c r="K21" s="5">
        <v>1</v>
      </c>
      <c r="L21" s="5"/>
      <c r="M21" s="5">
        <v>1</v>
      </c>
      <c r="N21" s="5">
        <v>1</v>
      </c>
      <c r="O21" s="5">
        <v>1</v>
      </c>
      <c r="P21" s="5"/>
      <c r="Q21" s="5"/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/>
      <c r="X21" s="5"/>
      <c r="Y21" s="5"/>
      <c r="Z21" s="5">
        <v>1</v>
      </c>
      <c r="AA21" s="5"/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f t="shared" si="0"/>
        <v>20</v>
      </c>
      <c r="AI21" s="24">
        <f t="shared" si="1"/>
        <v>610.2198601533568</v>
      </c>
      <c r="AJ21" s="7"/>
      <c r="AK21" s="4"/>
    </row>
    <row r="22" spans="1:36" ht="14.25">
      <c r="A22" s="31">
        <v>18</v>
      </c>
      <c r="B22" s="21">
        <v>10</v>
      </c>
      <c r="C22" s="20" t="s">
        <v>29</v>
      </c>
      <c r="D22" s="5">
        <v>1</v>
      </c>
      <c r="E22" s="5">
        <v>1</v>
      </c>
      <c r="F22" s="5"/>
      <c r="G22" s="5">
        <v>1</v>
      </c>
      <c r="H22" s="5">
        <v>1</v>
      </c>
      <c r="I22" s="5">
        <v>1</v>
      </c>
      <c r="J22" s="5"/>
      <c r="K22" s="5">
        <v>1</v>
      </c>
      <c r="L22" s="5"/>
      <c r="M22" s="5">
        <v>1</v>
      </c>
      <c r="N22" s="5">
        <v>1</v>
      </c>
      <c r="O22" s="5">
        <v>1</v>
      </c>
      <c r="P22" s="5">
        <v>1</v>
      </c>
      <c r="Q22" s="5"/>
      <c r="R22" s="5"/>
      <c r="S22" s="5">
        <v>1</v>
      </c>
      <c r="T22" s="5">
        <v>1</v>
      </c>
      <c r="U22" s="5">
        <v>1</v>
      </c>
      <c r="V22" s="5">
        <v>1</v>
      </c>
      <c r="W22" s="5"/>
      <c r="X22" s="5"/>
      <c r="Y22" s="5"/>
      <c r="Z22" s="5"/>
      <c r="AA22" s="5"/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f t="shared" si="0"/>
        <v>20</v>
      </c>
      <c r="AI22" s="24">
        <f t="shared" si="1"/>
        <v>577.7735482952802</v>
      </c>
      <c r="AJ22" s="8"/>
    </row>
    <row r="23" spans="1:36" ht="14.25">
      <c r="A23" s="31">
        <v>19</v>
      </c>
      <c r="B23" s="21">
        <v>42</v>
      </c>
      <c r="C23" s="22" t="s">
        <v>64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/>
      <c r="J23" s="5"/>
      <c r="K23" s="5">
        <v>1</v>
      </c>
      <c r="L23" s="5"/>
      <c r="M23" s="5">
        <v>1</v>
      </c>
      <c r="N23" s="5">
        <v>1</v>
      </c>
      <c r="O23" s="5">
        <v>1</v>
      </c>
      <c r="P23" s="5">
        <v>1</v>
      </c>
      <c r="Q23" s="5"/>
      <c r="R23" s="5"/>
      <c r="S23" s="5">
        <v>1</v>
      </c>
      <c r="T23" s="5">
        <v>1</v>
      </c>
      <c r="U23" s="5">
        <v>1</v>
      </c>
      <c r="V23" s="5">
        <v>1</v>
      </c>
      <c r="W23" s="5"/>
      <c r="X23" s="5"/>
      <c r="Y23" s="5"/>
      <c r="Z23" s="5"/>
      <c r="AA23" s="5"/>
      <c r="AB23" s="5"/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f t="shared" si="0"/>
        <v>19</v>
      </c>
      <c r="AI23" s="24">
        <f t="shared" si="1"/>
        <v>564.0628008384026</v>
      </c>
      <c r="AJ23" s="8"/>
    </row>
    <row r="24" spans="1:36" ht="14.25">
      <c r="A24" s="31">
        <v>20</v>
      </c>
      <c r="B24" s="21">
        <v>57</v>
      </c>
      <c r="C24" s="20" t="s">
        <v>70</v>
      </c>
      <c r="D24" s="5">
        <v>1</v>
      </c>
      <c r="E24" s="5">
        <v>1</v>
      </c>
      <c r="F24" s="5"/>
      <c r="G24" s="5">
        <v>1</v>
      </c>
      <c r="H24" s="5"/>
      <c r="I24" s="5"/>
      <c r="J24" s="5"/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/>
      <c r="R24" s="5"/>
      <c r="S24" s="5">
        <v>1</v>
      </c>
      <c r="T24" s="5">
        <v>1</v>
      </c>
      <c r="U24" s="5">
        <v>1</v>
      </c>
      <c r="V24" s="5">
        <v>1</v>
      </c>
      <c r="W24" s="5"/>
      <c r="X24" s="5"/>
      <c r="Y24" s="5"/>
      <c r="Z24" s="5"/>
      <c r="AA24" s="5"/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f t="shared" si="0"/>
        <v>19</v>
      </c>
      <c r="AI24" s="24">
        <f t="shared" si="1"/>
        <v>555.8089932424898</v>
      </c>
      <c r="AJ24" s="7"/>
    </row>
    <row r="25" spans="1:37" ht="14.25">
      <c r="A25" s="31">
        <v>21</v>
      </c>
      <c r="B25" s="21">
        <v>35</v>
      </c>
      <c r="C25" s="20" t="s">
        <v>68</v>
      </c>
      <c r="D25" s="5">
        <v>1</v>
      </c>
      <c r="E25" s="5">
        <v>1</v>
      </c>
      <c r="F25" s="5"/>
      <c r="G25" s="5">
        <v>1</v>
      </c>
      <c r="H25" s="5">
        <v>1</v>
      </c>
      <c r="I25" s="5"/>
      <c r="J25" s="5"/>
      <c r="K25" s="5">
        <v>1</v>
      </c>
      <c r="L25" s="5"/>
      <c r="M25" s="5">
        <v>1</v>
      </c>
      <c r="N25" s="5">
        <v>1</v>
      </c>
      <c r="O25" s="5">
        <v>1</v>
      </c>
      <c r="P25" s="5">
        <v>1</v>
      </c>
      <c r="Q25" s="5"/>
      <c r="R25" s="5"/>
      <c r="S25" s="5">
        <v>1</v>
      </c>
      <c r="T25" s="5">
        <v>1</v>
      </c>
      <c r="U25" s="5">
        <v>1</v>
      </c>
      <c r="V25" s="5">
        <v>1</v>
      </c>
      <c r="W25" s="5"/>
      <c r="X25" s="5"/>
      <c r="Y25" s="5"/>
      <c r="Z25" s="5">
        <v>1</v>
      </c>
      <c r="AA25" s="5"/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f t="shared" si="0"/>
        <v>20</v>
      </c>
      <c r="AI25" s="24">
        <f t="shared" si="1"/>
        <v>554.6643045978012</v>
      </c>
      <c r="AJ25" s="17"/>
      <c r="AK25" s="18"/>
    </row>
    <row r="26" spans="1:37" ht="14.25">
      <c r="A26" s="31">
        <v>21</v>
      </c>
      <c r="B26" s="21">
        <v>53</v>
      </c>
      <c r="C26" s="20" t="s">
        <v>81</v>
      </c>
      <c r="D26" s="5">
        <v>1</v>
      </c>
      <c r="E26" s="5">
        <v>1</v>
      </c>
      <c r="F26" s="5"/>
      <c r="G26" s="5">
        <v>1</v>
      </c>
      <c r="H26" s="5">
        <v>1</v>
      </c>
      <c r="I26" s="5"/>
      <c r="J26" s="5"/>
      <c r="K26" s="5">
        <v>1</v>
      </c>
      <c r="L26" s="5"/>
      <c r="M26" s="5">
        <v>1</v>
      </c>
      <c r="N26" s="5">
        <v>1</v>
      </c>
      <c r="O26" s="5">
        <v>1</v>
      </c>
      <c r="P26" s="5">
        <v>1</v>
      </c>
      <c r="Q26" s="5"/>
      <c r="R26" s="5"/>
      <c r="S26" s="5">
        <v>1</v>
      </c>
      <c r="T26" s="5">
        <v>1</v>
      </c>
      <c r="U26" s="5">
        <v>1</v>
      </c>
      <c r="V26" s="5">
        <v>1</v>
      </c>
      <c r="W26" s="5"/>
      <c r="X26" s="5"/>
      <c r="Y26" s="5"/>
      <c r="Z26" s="5">
        <v>1</v>
      </c>
      <c r="AA26" s="5"/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f t="shared" si="0"/>
        <v>20</v>
      </c>
      <c r="AI26" s="24">
        <f t="shared" si="1"/>
        <v>554.6643045978012</v>
      </c>
      <c r="AJ26" s="17"/>
      <c r="AK26" s="18"/>
    </row>
    <row r="27" spans="1:36" ht="14.25">
      <c r="A27" s="31">
        <v>23</v>
      </c>
      <c r="B27" s="21">
        <v>34</v>
      </c>
      <c r="C27" s="20" t="s">
        <v>75</v>
      </c>
      <c r="D27" s="5">
        <v>1</v>
      </c>
      <c r="E27" s="5">
        <v>1</v>
      </c>
      <c r="F27" s="5"/>
      <c r="G27" s="5">
        <v>1</v>
      </c>
      <c r="H27" s="5">
        <v>1</v>
      </c>
      <c r="I27" s="5">
        <v>1</v>
      </c>
      <c r="J27" s="5"/>
      <c r="K27" s="5">
        <v>1</v>
      </c>
      <c r="L27" s="5"/>
      <c r="M27" s="5">
        <v>1</v>
      </c>
      <c r="N27" s="5">
        <v>1</v>
      </c>
      <c r="O27" s="5">
        <v>1</v>
      </c>
      <c r="P27" s="5">
        <v>1</v>
      </c>
      <c r="Q27" s="5"/>
      <c r="R27" s="5"/>
      <c r="S27" s="5">
        <v>1</v>
      </c>
      <c r="T27" s="5">
        <v>1</v>
      </c>
      <c r="U27" s="5"/>
      <c r="V27" s="5"/>
      <c r="W27" s="5"/>
      <c r="X27" s="5"/>
      <c r="Y27" s="5"/>
      <c r="Z27" s="5">
        <v>1</v>
      </c>
      <c r="AA27" s="5"/>
      <c r="AB27" s="5">
        <v>1</v>
      </c>
      <c r="AC27" s="5"/>
      <c r="AD27" s="5">
        <v>1</v>
      </c>
      <c r="AE27" s="5">
        <v>1</v>
      </c>
      <c r="AF27" s="5">
        <v>1</v>
      </c>
      <c r="AG27" s="5">
        <v>1</v>
      </c>
      <c r="AH27" s="5">
        <f t="shared" si="0"/>
        <v>18</v>
      </c>
      <c r="AI27" s="24">
        <f t="shared" si="1"/>
        <v>514.282018960434</v>
      </c>
      <c r="AJ27" s="8"/>
    </row>
    <row r="28" spans="1:36" ht="14.25">
      <c r="A28" s="31">
        <v>24</v>
      </c>
      <c r="B28" s="21">
        <v>27</v>
      </c>
      <c r="C28" s="20" t="s">
        <v>36</v>
      </c>
      <c r="D28" s="5">
        <v>1</v>
      </c>
      <c r="E28" s="5">
        <v>1</v>
      </c>
      <c r="F28" s="5"/>
      <c r="G28" s="5">
        <v>1</v>
      </c>
      <c r="H28" s="5">
        <v>1</v>
      </c>
      <c r="I28" s="5">
        <v>1</v>
      </c>
      <c r="J28" s="5"/>
      <c r="K28" s="5"/>
      <c r="L28" s="5"/>
      <c r="M28" s="5">
        <v>1</v>
      </c>
      <c r="N28" s="5">
        <v>1</v>
      </c>
      <c r="O28" s="5">
        <v>1</v>
      </c>
      <c r="P28" s="5">
        <v>1</v>
      </c>
      <c r="Q28" s="5"/>
      <c r="R28" s="5"/>
      <c r="S28" s="5">
        <v>1</v>
      </c>
      <c r="T28" s="5">
        <v>1</v>
      </c>
      <c r="U28" s="5">
        <v>1</v>
      </c>
      <c r="V28" s="5">
        <v>1</v>
      </c>
      <c r="W28" s="5"/>
      <c r="X28" s="5"/>
      <c r="Y28" s="5"/>
      <c r="Z28" s="5">
        <v>1</v>
      </c>
      <c r="AA28" s="5"/>
      <c r="AB28" s="5">
        <v>1</v>
      </c>
      <c r="AC28" s="5"/>
      <c r="AD28" s="5">
        <v>1</v>
      </c>
      <c r="AE28" s="5"/>
      <c r="AF28" s="5">
        <v>1</v>
      </c>
      <c r="AG28" s="5">
        <v>1</v>
      </c>
      <c r="AH28" s="5">
        <f t="shared" si="0"/>
        <v>18</v>
      </c>
      <c r="AI28" s="24">
        <f t="shared" si="1"/>
        <v>513.7595731400006</v>
      </c>
      <c r="AJ28" s="7"/>
    </row>
    <row r="29" spans="1:36" ht="14.25">
      <c r="A29" s="31">
        <v>25</v>
      </c>
      <c r="B29" s="21">
        <v>56</v>
      </c>
      <c r="C29" s="20" t="s">
        <v>43</v>
      </c>
      <c r="D29" s="5"/>
      <c r="E29" s="5"/>
      <c r="F29" s="5"/>
      <c r="G29" s="5"/>
      <c r="H29" s="5"/>
      <c r="I29" s="5"/>
      <c r="J29" s="5"/>
      <c r="K29" s="5">
        <v>1</v>
      </c>
      <c r="L29" s="5"/>
      <c r="M29" s="5">
        <v>1</v>
      </c>
      <c r="N29" s="5">
        <v>1</v>
      </c>
      <c r="O29" s="5"/>
      <c r="P29" s="5"/>
      <c r="Q29" s="5"/>
      <c r="R29" s="5"/>
      <c r="S29" s="5">
        <v>1</v>
      </c>
      <c r="T29" s="5">
        <v>1</v>
      </c>
      <c r="U29" s="5">
        <v>1</v>
      </c>
      <c r="V29" s="5">
        <v>1</v>
      </c>
      <c r="W29" s="5"/>
      <c r="X29" s="5">
        <v>1</v>
      </c>
      <c r="Y29" s="5">
        <v>1</v>
      </c>
      <c r="Z29" s="5">
        <v>1</v>
      </c>
      <c r="AA29" s="5"/>
      <c r="AB29" s="5">
        <v>1</v>
      </c>
      <c r="AC29" s="5">
        <v>1</v>
      </c>
      <c r="AD29" s="5"/>
      <c r="AE29" s="5">
        <v>1</v>
      </c>
      <c r="AF29" s="5">
        <v>1</v>
      </c>
      <c r="AG29" s="5"/>
      <c r="AH29" s="5">
        <f t="shared" si="0"/>
        <v>14</v>
      </c>
      <c r="AI29" s="24">
        <f t="shared" si="1"/>
        <v>504.66323442664105</v>
      </c>
      <c r="AJ29" s="7"/>
    </row>
    <row r="30" spans="1:37" ht="14.25">
      <c r="A30" s="31">
        <v>26</v>
      </c>
      <c r="B30" s="21">
        <v>1</v>
      </c>
      <c r="C30" s="20" t="s">
        <v>73</v>
      </c>
      <c r="D30" s="5">
        <v>1</v>
      </c>
      <c r="E30" s="5"/>
      <c r="F30" s="5"/>
      <c r="G30" s="5">
        <v>1</v>
      </c>
      <c r="H30" s="5">
        <v>1</v>
      </c>
      <c r="I30" s="5"/>
      <c r="J30" s="5"/>
      <c r="K30" s="5">
        <v>1</v>
      </c>
      <c r="L30" s="5"/>
      <c r="M30" s="5">
        <v>1</v>
      </c>
      <c r="N30" s="5">
        <v>1</v>
      </c>
      <c r="O30" s="5">
        <v>1</v>
      </c>
      <c r="P30" s="5">
        <v>1</v>
      </c>
      <c r="Q30" s="5"/>
      <c r="R30" s="5"/>
      <c r="S30" s="5">
        <v>1</v>
      </c>
      <c r="T30" s="5">
        <v>1</v>
      </c>
      <c r="U30" s="5">
        <v>1</v>
      </c>
      <c r="V30" s="5">
        <v>1</v>
      </c>
      <c r="W30" s="5"/>
      <c r="X30" s="5"/>
      <c r="Y30" s="5"/>
      <c r="Z30" s="5">
        <v>1</v>
      </c>
      <c r="AA30" s="5"/>
      <c r="AB30" s="5">
        <v>1</v>
      </c>
      <c r="AC30" s="5"/>
      <c r="AD30" s="5">
        <v>1</v>
      </c>
      <c r="AE30" s="5">
        <v>1</v>
      </c>
      <c r="AF30" s="5">
        <v>1</v>
      </c>
      <c r="AG30" s="5">
        <v>1</v>
      </c>
      <c r="AH30" s="5">
        <f t="shared" si="0"/>
        <v>18</v>
      </c>
      <c r="AI30" s="24">
        <f t="shared" si="1"/>
        <v>484.1590167012088</v>
      </c>
      <c r="AJ30" s="17"/>
      <c r="AK30" s="28"/>
    </row>
    <row r="31" spans="1:36" ht="14.25">
      <c r="A31" s="31">
        <v>27</v>
      </c>
      <c r="B31" s="21">
        <v>39</v>
      </c>
      <c r="C31" s="22" t="s">
        <v>65</v>
      </c>
      <c r="D31" s="5">
        <v>1</v>
      </c>
      <c r="E31" s="5">
        <v>1</v>
      </c>
      <c r="F31" s="5"/>
      <c r="G31" s="5">
        <v>1</v>
      </c>
      <c r="H31" s="5">
        <v>1</v>
      </c>
      <c r="I31" s="5"/>
      <c r="J31" s="5"/>
      <c r="K31" s="5">
        <v>1</v>
      </c>
      <c r="L31" s="5"/>
      <c r="M31" s="5">
        <v>1</v>
      </c>
      <c r="N31" s="4">
        <v>1</v>
      </c>
      <c r="O31" s="5">
        <v>1</v>
      </c>
      <c r="P31" s="5">
        <v>1</v>
      </c>
      <c r="Q31" s="5"/>
      <c r="R31" s="5"/>
      <c r="S31" s="5">
        <v>1</v>
      </c>
      <c r="T31" s="5">
        <v>1</v>
      </c>
      <c r="U31" s="5">
        <v>1</v>
      </c>
      <c r="V31" s="5">
        <v>1</v>
      </c>
      <c r="W31" s="5"/>
      <c r="X31" s="5"/>
      <c r="Y31" s="5"/>
      <c r="Z31" s="5"/>
      <c r="AA31" s="5"/>
      <c r="AB31" s="5">
        <v>1</v>
      </c>
      <c r="AC31" s="5"/>
      <c r="AD31" s="5">
        <v>1</v>
      </c>
      <c r="AE31" s="5">
        <v>1</v>
      </c>
      <c r="AF31" s="5">
        <v>1</v>
      </c>
      <c r="AG31" s="5">
        <v>1</v>
      </c>
      <c r="AH31" s="5">
        <f t="shared" si="0"/>
        <v>18</v>
      </c>
      <c r="AI31" s="24">
        <f t="shared" si="1"/>
        <v>475.47175801395014</v>
      </c>
      <c r="AJ31" s="8"/>
    </row>
    <row r="32" spans="1:36" ht="14.25">
      <c r="A32" s="31">
        <v>27</v>
      </c>
      <c r="B32" s="21">
        <v>25</v>
      </c>
      <c r="C32" s="20" t="s">
        <v>48</v>
      </c>
      <c r="D32" s="5">
        <v>1</v>
      </c>
      <c r="E32" s="5">
        <v>1</v>
      </c>
      <c r="F32" s="5"/>
      <c r="G32" s="5">
        <v>1</v>
      </c>
      <c r="H32" s="5">
        <v>1</v>
      </c>
      <c r="I32" s="5"/>
      <c r="J32" s="5"/>
      <c r="K32" s="5">
        <v>1</v>
      </c>
      <c r="L32" s="5"/>
      <c r="M32" s="5">
        <v>1</v>
      </c>
      <c r="N32" s="5">
        <v>1</v>
      </c>
      <c r="O32" s="5">
        <v>1</v>
      </c>
      <c r="P32" s="5">
        <v>1</v>
      </c>
      <c r="Q32" s="5"/>
      <c r="R32" s="5"/>
      <c r="S32" s="5">
        <v>1</v>
      </c>
      <c r="T32" s="5">
        <v>1</v>
      </c>
      <c r="U32" s="5">
        <v>1</v>
      </c>
      <c r="V32" s="5">
        <v>1</v>
      </c>
      <c r="W32" s="5"/>
      <c r="X32" s="5"/>
      <c r="Y32" s="5"/>
      <c r="Z32" s="5"/>
      <c r="AA32" s="5"/>
      <c r="AB32" s="5">
        <v>1</v>
      </c>
      <c r="AC32" s="5"/>
      <c r="AD32" s="5">
        <v>1</v>
      </c>
      <c r="AE32" s="5">
        <v>1</v>
      </c>
      <c r="AF32" s="5">
        <v>1</v>
      </c>
      <c r="AG32" s="5">
        <v>1</v>
      </c>
      <c r="AH32" s="5">
        <f t="shared" si="0"/>
        <v>18</v>
      </c>
      <c r="AI32" s="24">
        <f t="shared" si="1"/>
        <v>475.47175801395014</v>
      </c>
      <c r="AJ32" s="8"/>
    </row>
    <row r="33" spans="1:36" ht="14.25">
      <c r="A33" s="31">
        <v>27</v>
      </c>
      <c r="B33" s="21">
        <v>20</v>
      </c>
      <c r="C33" s="20" t="s">
        <v>50</v>
      </c>
      <c r="D33" s="5">
        <v>1</v>
      </c>
      <c r="E33" s="5">
        <v>1</v>
      </c>
      <c r="F33" s="5"/>
      <c r="G33" s="5">
        <v>1</v>
      </c>
      <c r="H33" s="5">
        <v>1</v>
      </c>
      <c r="I33" s="5"/>
      <c r="J33" s="5"/>
      <c r="K33" s="5">
        <v>1</v>
      </c>
      <c r="L33" s="5"/>
      <c r="M33" s="5">
        <v>1</v>
      </c>
      <c r="N33" s="5">
        <v>1</v>
      </c>
      <c r="O33" s="5">
        <v>1</v>
      </c>
      <c r="P33" s="5">
        <v>1</v>
      </c>
      <c r="Q33" s="5"/>
      <c r="R33" s="5"/>
      <c r="S33" s="5">
        <v>1</v>
      </c>
      <c r="T33" s="5">
        <v>1</v>
      </c>
      <c r="U33" s="5">
        <v>1</v>
      </c>
      <c r="V33" s="5">
        <v>1</v>
      </c>
      <c r="W33" s="5"/>
      <c r="X33" s="5"/>
      <c r="Y33" s="5"/>
      <c r="Z33" s="5"/>
      <c r="AA33" s="5"/>
      <c r="AB33" s="5">
        <v>1</v>
      </c>
      <c r="AC33" s="5"/>
      <c r="AD33" s="5">
        <v>1</v>
      </c>
      <c r="AE33" s="5">
        <v>1</v>
      </c>
      <c r="AF33" s="5">
        <v>1</v>
      </c>
      <c r="AG33" s="5">
        <v>1</v>
      </c>
      <c r="AH33" s="5">
        <f t="shared" si="0"/>
        <v>18</v>
      </c>
      <c r="AI33" s="24">
        <f t="shared" si="1"/>
        <v>475.47175801395014</v>
      </c>
      <c r="AJ33" s="8"/>
    </row>
    <row r="34" spans="1:36" ht="14.25">
      <c r="A34" s="31">
        <v>30</v>
      </c>
      <c r="B34" s="21">
        <v>29</v>
      </c>
      <c r="C34" s="20" t="s">
        <v>85</v>
      </c>
      <c r="D34" s="5">
        <v>1</v>
      </c>
      <c r="E34" s="5">
        <v>1</v>
      </c>
      <c r="F34" s="5"/>
      <c r="G34" s="5">
        <v>1</v>
      </c>
      <c r="H34" s="5">
        <v>1</v>
      </c>
      <c r="I34" s="5"/>
      <c r="J34" s="5"/>
      <c r="K34" s="5">
        <v>1</v>
      </c>
      <c r="L34" s="5"/>
      <c r="M34" s="5">
        <v>1</v>
      </c>
      <c r="N34" s="5">
        <v>1</v>
      </c>
      <c r="O34" s="5"/>
      <c r="P34" s="5">
        <v>1</v>
      </c>
      <c r="Q34" s="5"/>
      <c r="R34" s="5"/>
      <c r="S34" s="5">
        <v>1</v>
      </c>
      <c r="T34" s="5"/>
      <c r="U34" s="5"/>
      <c r="V34" s="5">
        <v>1</v>
      </c>
      <c r="W34" s="5"/>
      <c r="X34" s="5"/>
      <c r="Y34" s="5"/>
      <c r="Z34" s="5">
        <v>1</v>
      </c>
      <c r="AA34" s="5">
        <v>1</v>
      </c>
      <c r="AB34" s="5">
        <v>1</v>
      </c>
      <c r="AC34" s="5"/>
      <c r="AD34" s="5">
        <v>1</v>
      </c>
      <c r="AE34" s="5"/>
      <c r="AF34" s="5">
        <v>1</v>
      </c>
      <c r="AG34" s="5">
        <v>1</v>
      </c>
      <c r="AH34" s="5">
        <f t="shared" si="0"/>
        <v>16</v>
      </c>
      <c r="AI34" s="24">
        <f t="shared" si="1"/>
        <v>468.6100339502137</v>
      </c>
      <c r="AJ34" s="8"/>
    </row>
    <row r="35" spans="1:36" ht="14.25">
      <c r="A35" s="31">
        <v>31</v>
      </c>
      <c r="B35" s="21">
        <v>30</v>
      </c>
      <c r="C35" s="20" t="s">
        <v>69</v>
      </c>
      <c r="D35" s="5">
        <v>1</v>
      </c>
      <c r="E35" s="5">
        <v>1</v>
      </c>
      <c r="F35" s="5"/>
      <c r="G35" s="5">
        <v>1</v>
      </c>
      <c r="H35" s="5">
        <v>1</v>
      </c>
      <c r="I35" s="5"/>
      <c r="J35" s="5"/>
      <c r="K35" s="5"/>
      <c r="L35" s="5"/>
      <c r="M35" s="5">
        <v>1</v>
      </c>
      <c r="N35" s="5">
        <v>1</v>
      </c>
      <c r="O35" s="5">
        <v>1</v>
      </c>
      <c r="P35" s="5">
        <v>1</v>
      </c>
      <c r="Q35" s="5"/>
      <c r="R35" s="5"/>
      <c r="S35" s="5">
        <v>1</v>
      </c>
      <c r="T35" s="5">
        <v>1</v>
      </c>
      <c r="U35" s="5">
        <v>1</v>
      </c>
      <c r="V35" s="5">
        <v>1</v>
      </c>
      <c r="W35" s="5"/>
      <c r="X35" s="5"/>
      <c r="Y35" s="5"/>
      <c r="Z35" s="5">
        <v>1</v>
      </c>
      <c r="AA35" s="5"/>
      <c r="AB35" s="5">
        <v>1</v>
      </c>
      <c r="AC35" s="5"/>
      <c r="AD35" s="5">
        <v>1</v>
      </c>
      <c r="AE35" s="5"/>
      <c r="AF35" s="5">
        <v>1</v>
      </c>
      <c r="AG35" s="5">
        <v>1</v>
      </c>
      <c r="AH35" s="5">
        <f t="shared" si="0"/>
        <v>17</v>
      </c>
      <c r="AI35" s="24">
        <f t="shared" si="1"/>
        <v>454.93604372823586</v>
      </c>
      <c r="AJ35" s="4"/>
    </row>
    <row r="36" spans="1:37" ht="14.25">
      <c r="A36" s="31">
        <v>32</v>
      </c>
      <c r="B36" s="21">
        <v>32</v>
      </c>
      <c r="C36" s="20" t="s">
        <v>78</v>
      </c>
      <c r="D36" s="5">
        <v>1</v>
      </c>
      <c r="E36" s="5">
        <v>1</v>
      </c>
      <c r="F36" s="5"/>
      <c r="G36" s="5">
        <v>1</v>
      </c>
      <c r="H36" s="5">
        <v>1</v>
      </c>
      <c r="I36" s="5"/>
      <c r="J36" s="5"/>
      <c r="K36" s="5">
        <v>1</v>
      </c>
      <c r="L36" s="5"/>
      <c r="M36" s="5">
        <v>1</v>
      </c>
      <c r="N36" s="5">
        <v>1</v>
      </c>
      <c r="O36" s="5">
        <v>1</v>
      </c>
      <c r="P36" s="5">
        <v>1</v>
      </c>
      <c r="Q36" s="5"/>
      <c r="R36" s="5"/>
      <c r="S36" s="5">
        <v>1</v>
      </c>
      <c r="T36" s="5">
        <v>1</v>
      </c>
      <c r="U36" s="5"/>
      <c r="V36" s="5">
        <v>1</v>
      </c>
      <c r="W36" s="5"/>
      <c r="X36" s="5"/>
      <c r="Y36" s="5"/>
      <c r="Z36" s="5"/>
      <c r="AA36" s="5"/>
      <c r="AB36" s="5">
        <v>1</v>
      </c>
      <c r="AC36" s="5"/>
      <c r="AD36" s="5">
        <v>1</v>
      </c>
      <c r="AE36" s="5">
        <v>1</v>
      </c>
      <c r="AF36" s="5">
        <v>1</v>
      </c>
      <c r="AG36" s="5">
        <v>1</v>
      </c>
      <c r="AH36" s="5">
        <f t="shared" si="0"/>
        <v>17</v>
      </c>
      <c r="AI36" s="24">
        <f t="shared" si="1"/>
        <v>446.05999330806776</v>
      </c>
      <c r="AJ36" s="7"/>
      <c r="AK36" s="4"/>
    </row>
    <row r="37" spans="1:36" ht="14.25">
      <c r="A37" s="31">
        <v>33</v>
      </c>
      <c r="B37" s="21">
        <v>37</v>
      </c>
      <c r="C37" s="20" t="s">
        <v>86</v>
      </c>
      <c r="D37" s="5">
        <v>1</v>
      </c>
      <c r="E37" s="5">
        <v>1</v>
      </c>
      <c r="F37" s="5"/>
      <c r="G37" s="5">
        <v>1</v>
      </c>
      <c r="H37" s="5">
        <v>1</v>
      </c>
      <c r="I37" s="5"/>
      <c r="J37" s="5"/>
      <c r="K37" s="5">
        <v>1</v>
      </c>
      <c r="L37" s="5"/>
      <c r="M37" s="5">
        <v>1</v>
      </c>
      <c r="N37" s="5">
        <v>1</v>
      </c>
      <c r="O37" s="5">
        <v>1</v>
      </c>
      <c r="P37" s="5">
        <v>1</v>
      </c>
      <c r="Q37" s="5"/>
      <c r="R37" s="5"/>
      <c r="S37" s="5">
        <v>1</v>
      </c>
      <c r="T37" s="5">
        <v>1</v>
      </c>
      <c r="U37" s="5">
        <v>1</v>
      </c>
      <c r="V37" s="5">
        <v>1</v>
      </c>
      <c r="W37" s="5"/>
      <c r="X37" s="5"/>
      <c r="Y37" s="5"/>
      <c r="Z37" s="5"/>
      <c r="AA37" s="5"/>
      <c r="AB37" s="5">
        <v>1</v>
      </c>
      <c r="AC37" s="5"/>
      <c r="AD37" s="5"/>
      <c r="AE37" s="5"/>
      <c r="AF37" s="5">
        <v>1</v>
      </c>
      <c r="AG37" s="5">
        <v>1</v>
      </c>
      <c r="AH37" s="5">
        <f t="shared" si="0"/>
        <v>16</v>
      </c>
      <c r="AI37" s="24">
        <f t="shared" si="1"/>
        <v>415.6503294425216</v>
      </c>
      <c r="AJ37" s="4"/>
    </row>
    <row r="38" spans="1:36" ht="14.25">
      <c r="A38" s="31">
        <v>34</v>
      </c>
      <c r="B38" s="21">
        <v>36</v>
      </c>
      <c r="C38" s="20" t="s">
        <v>49</v>
      </c>
      <c r="D38" s="5">
        <v>1</v>
      </c>
      <c r="E38" s="5">
        <v>1</v>
      </c>
      <c r="F38" s="5"/>
      <c r="G38" s="5">
        <v>1</v>
      </c>
      <c r="H38" s="5">
        <v>1</v>
      </c>
      <c r="I38" s="5"/>
      <c r="J38" s="5"/>
      <c r="K38" s="5">
        <v>1</v>
      </c>
      <c r="L38" s="5"/>
      <c r="M38" s="5">
        <v>1</v>
      </c>
      <c r="N38" s="5">
        <v>1</v>
      </c>
      <c r="O38" s="5">
        <v>1</v>
      </c>
      <c r="P38" s="5">
        <v>1</v>
      </c>
      <c r="Q38" s="5"/>
      <c r="R38" s="5"/>
      <c r="S38" s="5">
        <v>1</v>
      </c>
      <c r="T38" s="5">
        <v>1</v>
      </c>
      <c r="U38" s="5">
        <v>1</v>
      </c>
      <c r="V38" s="5">
        <v>1</v>
      </c>
      <c r="W38" s="5"/>
      <c r="X38" s="5"/>
      <c r="Y38" s="5"/>
      <c r="Z38" s="5">
        <v>1</v>
      </c>
      <c r="AA38" s="5"/>
      <c r="AB38" s="5"/>
      <c r="AC38" s="5"/>
      <c r="AD38" s="5"/>
      <c r="AE38" s="5"/>
      <c r="AF38" s="5">
        <v>1</v>
      </c>
      <c r="AG38" s="5"/>
      <c r="AH38" s="5">
        <f t="shared" si="0"/>
        <v>15</v>
      </c>
      <c r="AI38" s="24">
        <f t="shared" si="1"/>
        <v>397.2710479053453</v>
      </c>
      <c r="AJ38" s="8"/>
    </row>
    <row r="39" spans="1:36" ht="14.25">
      <c r="A39" s="31">
        <v>35</v>
      </c>
      <c r="B39" s="21">
        <v>43</v>
      </c>
      <c r="C39" s="20" t="s">
        <v>95</v>
      </c>
      <c r="D39" s="5">
        <v>1</v>
      </c>
      <c r="E39" s="5">
        <v>1</v>
      </c>
      <c r="F39" s="5"/>
      <c r="G39" s="5">
        <v>1</v>
      </c>
      <c r="H39" s="5">
        <v>1</v>
      </c>
      <c r="I39" s="5"/>
      <c r="J39" s="5"/>
      <c r="K39" s="5">
        <v>1</v>
      </c>
      <c r="L39" s="5"/>
      <c r="M39" s="5">
        <v>1</v>
      </c>
      <c r="N39" s="5">
        <v>1</v>
      </c>
      <c r="O39" s="5"/>
      <c r="P39" s="5">
        <v>1</v>
      </c>
      <c r="Q39" s="5"/>
      <c r="R39" s="5"/>
      <c r="S39" s="5">
        <v>1</v>
      </c>
      <c r="T39" s="5"/>
      <c r="U39" s="5">
        <v>1</v>
      </c>
      <c r="V39" s="5">
        <v>1</v>
      </c>
      <c r="W39" s="5"/>
      <c r="X39" s="5"/>
      <c r="Y39" s="5"/>
      <c r="Z39" s="5"/>
      <c r="AA39" s="5"/>
      <c r="AB39" s="5">
        <v>1</v>
      </c>
      <c r="AC39" s="5"/>
      <c r="AD39" s="5"/>
      <c r="AE39" s="5"/>
      <c r="AF39" s="5">
        <v>1</v>
      </c>
      <c r="AG39" s="5">
        <v>1</v>
      </c>
      <c r="AH39" s="5">
        <f t="shared" si="0"/>
        <v>14</v>
      </c>
      <c r="AI39" s="24">
        <f t="shared" si="1"/>
        <v>362.30751294181033</v>
      </c>
      <c r="AJ39" s="7"/>
    </row>
    <row r="40" spans="1:36" ht="14.25">
      <c r="A40" s="31">
        <v>36</v>
      </c>
      <c r="B40" s="21">
        <v>26</v>
      </c>
      <c r="C40" s="20" t="s">
        <v>84</v>
      </c>
      <c r="D40" s="5">
        <v>1</v>
      </c>
      <c r="E40" s="5">
        <v>1</v>
      </c>
      <c r="F40" s="5"/>
      <c r="G40" s="5">
        <v>1</v>
      </c>
      <c r="H40" s="5">
        <v>1</v>
      </c>
      <c r="I40" s="5"/>
      <c r="J40" s="5"/>
      <c r="K40" s="5">
        <v>1</v>
      </c>
      <c r="L40" s="5"/>
      <c r="M40" s="5">
        <v>1</v>
      </c>
      <c r="N40" s="5">
        <v>1</v>
      </c>
      <c r="O40" s="5"/>
      <c r="P40" s="5"/>
      <c r="Q40" s="5"/>
      <c r="R40" s="5"/>
      <c r="S40" s="5">
        <v>1</v>
      </c>
      <c r="T40" s="5"/>
      <c r="U40" s="5"/>
      <c r="V40" s="5">
        <v>1</v>
      </c>
      <c r="W40" s="5"/>
      <c r="X40" s="5"/>
      <c r="Y40" s="5"/>
      <c r="Z40" s="5"/>
      <c r="AA40" s="5"/>
      <c r="AB40" s="5">
        <v>1</v>
      </c>
      <c r="AC40" s="5"/>
      <c r="AD40" s="5"/>
      <c r="AE40" s="5">
        <v>1</v>
      </c>
      <c r="AF40" s="5">
        <v>1</v>
      </c>
      <c r="AG40" s="5">
        <v>1</v>
      </c>
      <c r="AH40" s="5">
        <f t="shared" si="0"/>
        <v>13</v>
      </c>
      <c r="AI40" s="24">
        <f t="shared" si="1"/>
        <v>336.3679704581502</v>
      </c>
      <c r="AJ40" s="7"/>
    </row>
    <row r="41" spans="1:36" ht="14.25">
      <c r="A41" s="31">
        <v>37</v>
      </c>
      <c r="B41" s="21">
        <v>41</v>
      </c>
      <c r="C41" s="20" t="s">
        <v>53</v>
      </c>
      <c r="D41" s="5">
        <v>1</v>
      </c>
      <c r="E41" s="5">
        <v>1</v>
      </c>
      <c r="F41" s="5"/>
      <c r="G41" s="5"/>
      <c r="H41" s="5"/>
      <c r="I41" s="5"/>
      <c r="J41" s="5"/>
      <c r="K41" s="5">
        <v>1</v>
      </c>
      <c r="L41" s="5"/>
      <c r="M41" s="5">
        <v>1</v>
      </c>
      <c r="N41" s="5">
        <v>1</v>
      </c>
      <c r="O41" s="5">
        <v>1</v>
      </c>
      <c r="P41" s="5"/>
      <c r="Q41" s="5"/>
      <c r="R41" s="5"/>
      <c r="S41" s="5">
        <v>1</v>
      </c>
      <c r="T41" s="5">
        <v>1</v>
      </c>
      <c r="U41" s="5"/>
      <c r="V41" s="5"/>
      <c r="W41" s="5"/>
      <c r="X41" s="5"/>
      <c r="Y41" s="5"/>
      <c r="Z41" s="5">
        <v>1</v>
      </c>
      <c r="AA41" s="5"/>
      <c r="AB41" s="5">
        <v>1</v>
      </c>
      <c r="AC41" s="5"/>
      <c r="AD41" s="5">
        <v>1</v>
      </c>
      <c r="AE41" s="5"/>
      <c r="AF41" s="5">
        <v>1</v>
      </c>
      <c r="AG41" s="5"/>
      <c r="AH41" s="5">
        <f t="shared" si="0"/>
        <v>12</v>
      </c>
      <c r="AI41" s="24">
        <f t="shared" si="1"/>
        <v>318.011908352088</v>
      </c>
      <c r="AJ41" s="8"/>
    </row>
    <row r="42" spans="1:36" ht="14.25">
      <c r="A42" s="31">
        <v>38</v>
      </c>
      <c r="B42" s="21">
        <v>24</v>
      </c>
      <c r="C42" s="20" t="s">
        <v>87</v>
      </c>
      <c r="D42" s="5">
        <v>1</v>
      </c>
      <c r="E42" s="5"/>
      <c r="F42" s="5"/>
      <c r="G42" s="5">
        <v>1</v>
      </c>
      <c r="H42" s="5">
        <v>1</v>
      </c>
      <c r="I42" s="5"/>
      <c r="J42" s="5"/>
      <c r="K42" s="5">
        <v>1</v>
      </c>
      <c r="L42" s="5"/>
      <c r="M42" s="5">
        <v>1</v>
      </c>
      <c r="N42" s="5">
        <v>1</v>
      </c>
      <c r="O42" s="5">
        <v>1</v>
      </c>
      <c r="P42" s="5">
        <v>1</v>
      </c>
      <c r="Q42" s="5"/>
      <c r="R42" s="5"/>
      <c r="S42" s="5"/>
      <c r="T42" s="5">
        <v>1</v>
      </c>
      <c r="U42" s="5"/>
      <c r="V42" s="5"/>
      <c r="W42" s="5"/>
      <c r="X42" s="5"/>
      <c r="Y42" s="5"/>
      <c r="Z42" s="5">
        <v>1</v>
      </c>
      <c r="AA42" s="5"/>
      <c r="AB42" s="5"/>
      <c r="AC42" s="5"/>
      <c r="AD42" s="5">
        <v>1</v>
      </c>
      <c r="AE42" s="5"/>
      <c r="AF42" s="5">
        <v>1</v>
      </c>
      <c r="AG42" s="5"/>
      <c r="AH42" s="5">
        <f t="shared" si="0"/>
        <v>12</v>
      </c>
      <c r="AI42" s="24">
        <f t="shared" si="1"/>
        <v>317.4468696291546</v>
      </c>
      <c r="AJ42" s="7"/>
    </row>
    <row r="43" spans="1:37" ht="14.25">
      <c r="A43" s="31">
        <v>39</v>
      </c>
      <c r="B43" s="21">
        <v>2</v>
      </c>
      <c r="C43" s="20" t="s">
        <v>66</v>
      </c>
      <c r="D43" s="5">
        <v>1</v>
      </c>
      <c r="E43" s="5"/>
      <c r="F43" s="5"/>
      <c r="G43" s="5">
        <v>1</v>
      </c>
      <c r="H43" s="5">
        <v>1</v>
      </c>
      <c r="I43" s="5"/>
      <c r="J43" s="5"/>
      <c r="K43" s="5">
        <v>1</v>
      </c>
      <c r="L43" s="5"/>
      <c r="M43" s="5">
        <v>1</v>
      </c>
      <c r="N43" s="5">
        <v>1</v>
      </c>
      <c r="O43" s="5">
        <v>1</v>
      </c>
      <c r="P43" s="5"/>
      <c r="Q43" s="5"/>
      <c r="R43" s="5"/>
      <c r="S43" s="5"/>
      <c r="T43" s="5"/>
      <c r="U43" s="5"/>
      <c r="V43" s="5">
        <v>1</v>
      </c>
      <c r="W43" s="5"/>
      <c r="X43" s="5"/>
      <c r="Y43" s="5"/>
      <c r="Z43" s="5"/>
      <c r="AA43" s="5"/>
      <c r="AB43" s="5">
        <v>1</v>
      </c>
      <c r="AC43" s="5"/>
      <c r="AD43" s="5"/>
      <c r="AE43" s="5"/>
      <c r="AF43" s="5">
        <v>1</v>
      </c>
      <c r="AG43" s="5"/>
      <c r="AH43" s="5">
        <f t="shared" si="0"/>
        <v>10</v>
      </c>
      <c r="AI43" s="24">
        <f t="shared" si="1"/>
        <v>250.98792948600396</v>
      </c>
      <c r="AJ43" s="7"/>
      <c r="AK43" s="4"/>
    </row>
    <row r="44" spans="1:37" ht="14.25">
      <c r="A44" s="31">
        <v>40</v>
      </c>
      <c r="B44" s="21">
        <v>5</v>
      </c>
      <c r="C44" s="20" t="s">
        <v>76</v>
      </c>
      <c r="D44" s="5">
        <v>1</v>
      </c>
      <c r="E44" s="5"/>
      <c r="F44" s="5"/>
      <c r="G44" s="5">
        <v>1</v>
      </c>
      <c r="H44" s="5">
        <v>1</v>
      </c>
      <c r="I44" s="5"/>
      <c r="J44" s="5"/>
      <c r="K44" s="5">
        <v>1</v>
      </c>
      <c r="L44" s="5"/>
      <c r="M44" s="5">
        <v>1</v>
      </c>
      <c r="N44" s="5"/>
      <c r="O44" s="5">
        <v>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>
        <v>1</v>
      </c>
      <c r="AG44" s="5"/>
      <c r="AH44" s="5">
        <f t="shared" si="0"/>
        <v>7</v>
      </c>
      <c r="AI44" s="24">
        <f t="shared" si="1"/>
        <v>173.9661066361965</v>
      </c>
      <c r="AJ44" s="7"/>
      <c r="AK44" s="4"/>
    </row>
    <row r="45" spans="3:35" ht="14.25">
      <c r="C45" s="101" t="s">
        <v>251</v>
      </c>
      <c r="D45" s="102">
        <f aca="true" t="shared" si="2" ref="D45:AD45">SUM(D3:D44)</f>
        <v>41</v>
      </c>
      <c r="E45" s="102">
        <f t="shared" si="2"/>
        <v>37</v>
      </c>
      <c r="F45" s="102">
        <f t="shared" si="2"/>
        <v>14</v>
      </c>
      <c r="G45" s="102">
        <f t="shared" si="2"/>
        <v>40</v>
      </c>
      <c r="H45" s="102">
        <f t="shared" si="2"/>
        <v>39</v>
      </c>
      <c r="I45" s="102">
        <f t="shared" si="2"/>
        <v>17</v>
      </c>
      <c r="J45" s="103">
        <f t="shared" si="2"/>
        <v>4</v>
      </c>
      <c r="K45" s="102">
        <f t="shared" si="2"/>
        <v>40</v>
      </c>
      <c r="L45" s="102">
        <f t="shared" si="2"/>
        <v>16</v>
      </c>
      <c r="M45" s="102">
        <f t="shared" si="2"/>
        <v>42</v>
      </c>
      <c r="N45" s="102">
        <f t="shared" si="2"/>
        <v>41</v>
      </c>
      <c r="O45" s="102">
        <f t="shared" si="2"/>
        <v>38</v>
      </c>
      <c r="P45" s="102">
        <f t="shared" si="2"/>
        <v>36</v>
      </c>
      <c r="Q45" s="102">
        <f t="shared" si="2"/>
        <v>9</v>
      </c>
      <c r="R45" s="102">
        <f t="shared" si="2"/>
        <v>12</v>
      </c>
      <c r="S45" s="102">
        <f t="shared" si="2"/>
        <v>39</v>
      </c>
      <c r="T45" s="102">
        <f t="shared" si="2"/>
        <v>37</v>
      </c>
      <c r="U45" s="102">
        <f t="shared" si="2"/>
        <v>34</v>
      </c>
      <c r="V45" s="102">
        <f t="shared" si="2"/>
        <v>38</v>
      </c>
      <c r="W45" s="102">
        <f t="shared" si="2"/>
        <v>10</v>
      </c>
      <c r="X45" s="102">
        <f t="shared" si="2"/>
        <v>16</v>
      </c>
      <c r="Y45" s="102">
        <f t="shared" si="2"/>
        <v>10</v>
      </c>
      <c r="Z45" s="102">
        <f t="shared" si="2"/>
        <v>28</v>
      </c>
      <c r="AA45" s="102">
        <f t="shared" si="2"/>
        <v>14</v>
      </c>
      <c r="AB45" s="102">
        <f t="shared" si="2"/>
        <v>38</v>
      </c>
      <c r="AC45" s="102">
        <f t="shared" si="2"/>
        <v>23</v>
      </c>
      <c r="AD45" s="102">
        <f t="shared" si="2"/>
        <v>35</v>
      </c>
      <c r="AE45" s="102">
        <f>SUM(AE3:AE44)</f>
        <v>32</v>
      </c>
      <c r="AF45" s="102">
        <f>SUM(AF3:AF44)</f>
        <v>42</v>
      </c>
      <c r="AG45" s="102">
        <f>SUM(AG3:AG44)</f>
        <v>36</v>
      </c>
      <c r="AH45" s="5"/>
      <c r="AI45" s="6"/>
    </row>
    <row r="46" spans="4:34" ht="14.25" hidden="1">
      <c r="D46" s="81">
        <f aca="true" t="shared" si="3" ref="D46:AG46">IF(D45=0,0,$B$1/D45)</f>
        <v>24.390243902439025</v>
      </c>
      <c r="E46" s="81">
        <f t="shared" si="3"/>
        <v>27.027027027027028</v>
      </c>
      <c r="F46" s="81">
        <f t="shared" si="3"/>
        <v>71.42857142857143</v>
      </c>
      <c r="G46" s="81">
        <f t="shared" si="3"/>
        <v>25</v>
      </c>
      <c r="H46" s="81">
        <f t="shared" si="3"/>
        <v>25.641025641025642</v>
      </c>
      <c r="I46" s="81">
        <f t="shared" si="3"/>
        <v>58.8235294117647</v>
      </c>
      <c r="J46" s="81">
        <f t="shared" si="3"/>
        <v>250</v>
      </c>
      <c r="K46" s="81">
        <f t="shared" si="3"/>
        <v>25</v>
      </c>
      <c r="L46" s="81">
        <f t="shared" si="3"/>
        <v>62.5</v>
      </c>
      <c r="M46" s="81">
        <f t="shared" si="3"/>
        <v>23.80952380952381</v>
      </c>
      <c r="N46" s="81">
        <f t="shared" si="3"/>
        <v>24.390243902439025</v>
      </c>
      <c r="O46" s="81">
        <f t="shared" si="3"/>
        <v>26.31578947368421</v>
      </c>
      <c r="P46" s="81">
        <f t="shared" si="3"/>
        <v>27.77777777777778</v>
      </c>
      <c r="Q46" s="81">
        <f t="shared" si="3"/>
        <v>111.11111111111111</v>
      </c>
      <c r="R46" s="81">
        <f t="shared" si="3"/>
        <v>83.33333333333333</v>
      </c>
      <c r="S46" s="81">
        <f t="shared" si="3"/>
        <v>25.641025641025642</v>
      </c>
      <c r="T46" s="81">
        <f t="shared" si="3"/>
        <v>27.027027027027028</v>
      </c>
      <c r="U46" s="81">
        <f t="shared" si="3"/>
        <v>29.41176470588235</v>
      </c>
      <c r="V46" s="81">
        <f t="shared" si="3"/>
        <v>26.31578947368421</v>
      </c>
      <c r="W46" s="81">
        <f t="shared" si="3"/>
        <v>100</v>
      </c>
      <c r="X46" s="81">
        <f t="shared" si="3"/>
        <v>62.5</v>
      </c>
      <c r="Y46" s="81">
        <f t="shared" si="3"/>
        <v>100</v>
      </c>
      <c r="Z46" s="81">
        <f t="shared" si="3"/>
        <v>35.714285714285715</v>
      </c>
      <c r="AA46" s="81">
        <f t="shared" si="3"/>
        <v>71.42857142857143</v>
      </c>
      <c r="AB46" s="81">
        <f t="shared" si="3"/>
        <v>26.31578947368421</v>
      </c>
      <c r="AC46" s="81">
        <f t="shared" si="3"/>
        <v>43.47826086956522</v>
      </c>
      <c r="AD46" s="81">
        <f t="shared" si="3"/>
        <v>28.571428571428573</v>
      </c>
      <c r="AE46" s="81">
        <f>IF(AE45=0,0,$B$1/AE45)</f>
        <v>31.25</v>
      </c>
      <c r="AF46" s="81">
        <f>IF(AF45=0,0,$B$1/AF45)</f>
        <v>23.80952380952381</v>
      </c>
      <c r="AG46" s="81">
        <f t="shared" si="3"/>
        <v>27.77777777777778</v>
      </c>
      <c r="AH46" s="81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  <ignoredErrors>
    <ignoredError sqref="D45:AG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8515625" style="29" bestFit="1" customWidth="1"/>
    <col min="2" max="2" width="5.57421875" style="3" customWidth="1"/>
    <col min="3" max="3" width="35.140625" style="3" bestFit="1" customWidth="1"/>
    <col min="4" max="12" width="2.7109375" style="4" customWidth="1"/>
    <col min="13" max="33" width="3.28125" style="4" customWidth="1"/>
    <col min="34" max="34" width="5.140625" style="3" bestFit="1" customWidth="1"/>
    <col min="35" max="35" width="7.140625" style="3" customWidth="1"/>
    <col min="36" max="36" width="10.8515625" style="3" bestFit="1" customWidth="1"/>
    <col min="37" max="37" width="5.28125" style="4" customWidth="1"/>
    <col min="38" max="16384" width="9.140625" style="3" customWidth="1"/>
  </cols>
  <sheetData>
    <row r="1" ht="14.25" hidden="1">
      <c r="B1" s="3">
        <v>1000</v>
      </c>
    </row>
    <row r="2" spans="1:37" s="12" customFormat="1" ht="14.25">
      <c r="A2" s="30" t="s">
        <v>16</v>
      </c>
      <c r="B2" s="19" t="s">
        <v>0</v>
      </c>
      <c r="C2" s="10" t="s">
        <v>1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0" t="s">
        <v>15</v>
      </c>
      <c r="AI2" s="10" t="s">
        <v>19</v>
      </c>
      <c r="AK2" s="19"/>
    </row>
    <row r="3" spans="1:37" ht="14.25">
      <c r="A3" s="31">
        <v>1</v>
      </c>
      <c r="B3" s="26">
        <v>11</v>
      </c>
      <c r="C3" s="14" t="s">
        <v>61</v>
      </c>
      <c r="D3" s="5">
        <v>1</v>
      </c>
      <c r="E3" s="5">
        <v>1</v>
      </c>
      <c r="F3" s="5"/>
      <c r="G3" s="5">
        <v>1</v>
      </c>
      <c r="H3" s="5">
        <v>1</v>
      </c>
      <c r="I3" s="5"/>
      <c r="J3" s="5"/>
      <c r="K3" s="5">
        <v>1</v>
      </c>
      <c r="L3" s="5"/>
      <c r="M3" s="5">
        <v>1</v>
      </c>
      <c r="N3" s="5">
        <v>1</v>
      </c>
      <c r="O3" s="5">
        <v>1</v>
      </c>
      <c r="P3" s="5">
        <v>1</v>
      </c>
      <c r="Q3" s="5"/>
      <c r="R3" s="5">
        <v>1</v>
      </c>
      <c r="S3" s="5">
        <v>1</v>
      </c>
      <c r="T3" s="5">
        <v>1</v>
      </c>
      <c r="U3" s="5"/>
      <c r="V3" s="5">
        <v>1</v>
      </c>
      <c r="W3" s="5"/>
      <c r="X3" s="5"/>
      <c r="Y3" s="5"/>
      <c r="Z3" s="5"/>
      <c r="AA3" s="5"/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6">
        <f aca="true" t="shared" si="0" ref="AH3:AH12">SUM(D3:AG3)</f>
        <v>19</v>
      </c>
      <c r="AI3" s="24">
        <f aca="true" t="shared" si="1" ref="AI3:AI12">SUMPRODUCT(D3:AG3,$D$14:$AG$14)</f>
        <v>7534.523809523809</v>
      </c>
      <c r="AJ3" s="3" t="s">
        <v>42</v>
      </c>
      <c r="AK3" s="4">
        <v>100</v>
      </c>
    </row>
    <row r="4" spans="1:37" ht="14.25">
      <c r="A4" s="31">
        <v>2</v>
      </c>
      <c r="B4" s="26">
        <v>3</v>
      </c>
      <c r="C4" s="14" t="s">
        <v>59</v>
      </c>
      <c r="D4" s="5">
        <v>1</v>
      </c>
      <c r="E4" s="5">
        <v>1</v>
      </c>
      <c r="F4" s="5"/>
      <c r="G4" s="5">
        <v>1</v>
      </c>
      <c r="H4" s="5">
        <v>1</v>
      </c>
      <c r="I4" s="5"/>
      <c r="J4" s="5"/>
      <c r="K4" s="5">
        <v>1</v>
      </c>
      <c r="L4" s="5"/>
      <c r="M4" s="5">
        <v>1</v>
      </c>
      <c r="N4" s="5">
        <v>1</v>
      </c>
      <c r="O4" s="5">
        <v>1</v>
      </c>
      <c r="P4" s="5"/>
      <c r="Q4" s="5"/>
      <c r="R4" s="5"/>
      <c r="S4" s="5">
        <v>1</v>
      </c>
      <c r="T4" s="5">
        <v>1</v>
      </c>
      <c r="U4" s="5"/>
      <c r="V4" s="5">
        <v>1</v>
      </c>
      <c r="W4" s="5"/>
      <c r="X4" s="5"/>
      <c r="Y4" s="5"/>
      <c r="Z4" s="5"/>
      <c r="AA4" s="5"/>
      <c r="AB4" s="5"/>
      <c r="AC4" s="5"/>
      <c r="AD4" s="5"/>
      <c r="AE4" s="5"/>
      <c r="AF4" s="5">
        <v>1</v>
      </c>
      <c r="AG4" s="5"/>
      <c r="AH4" s="6">
        <f t="shared" si="0"/>
        <v>12</v>
      </c>
      <c r="AI4" s="24">
        <f t="shared" si="1"/>
        <v>2034.5238095238094</v>
      </c>
      <c r="AJ4" s="3" t="s">
        <v>20</v>
      </c>
      <c r="AK4" s="4">
        <v>80</v>
      </c>
    </row>
    <row r="5" spans="1:37" ht="14.25">
      <c r="A5" s="31">
        <v>3</v>
      </c>
      <c r="B5" s="26">
        <v>19</v>
      </c>
      <c r="C5" s="14" t="s">
        <v>57</v>
      </c>
      <c r="D5" s="5">
        <v>1</v>
      </c>
      <c r="E5" s="5">
        <v>1</v>
      </c>
      <c r="F5" s="5"/>
      <c r="G5" s="5">
        <v>1</v>
      </c>
      <c r="H5" s="5">
        <v>1</v>
      </c>
      <c r="I5" s="5"/>
      <c r="J5" s="5"/>
      <c r="K5" s="5"/>
      <c r="L5" s="5"/>
      <c r="M5" s="5">
        <v>1</v>
      </c>
      <c r="N5" s="5">
        <v>1</v>
      </c>
      <c r="O5" s="5"/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5"/>
      <c r="AB5" s="5">
        <v>1</v>
      </c>
      <c r="AC5" s="5"/>
      <c r="AD5" s="5"/>
      <c r="AE5" s="5"/>
      <c r="AF5" s="5">
        <v>1</v>
      </c>
      <c r="AG5" s="5">
        <v>1</v>
      </c>
      <c r="AH5" s="6">
        <f t="shared" si="0"/>
        <v>10</v>
      </c>
      <c r="AI5" s="24">
        <f t="shared" si="1"/>
        <v>1524.9999999999998</v>
      </c>
      <c r="AJ5" s="3" t="s">
        <v>32</v>
      </c>
      <c r="AK5" s="4">
        <v>65</v>
      </c>
    </row>
    <row r="6" spans="1:37" ht="14.25">
      <c r="A6" s="31">
        <v>4</v>
      </c>
      <c r="B6" s="26">
        <v>45</v>
      </c>
      <c r="C6" s="14" t="s">
        <v>56</v>
      </c>
      <c r="D6" s="5">
        <v>1</v>
      </c>
      <c r="E6" s="5">
        <v>1</v>
      </c>
      <c r="F6" s="5"/>
      <c r="G6" s="5">
        <v>1</v>
      </c>
      <c r="H6" s="5"/>
      <c r="I6" s="5"/>
      <c r="J6" s="5"/>
      <c r="K6" s="5">
        <v>1</v>
      </c>
      <c r="L6" s="5"/>
      <c r="M6" s="5">
        <v>1</v>
      </c>
      <c r="N6" s="5">
        <v>1</v>
      </c>
      <c r="O6" s="5">
        <v>1</v>
      </c>
      <c r="P6" s="5"/>
      <c r="Q6" s="5"/>
      <c r="R6" s="5"/>
      <c r="S6" s="5"/>
      <c r="T6" s="5">
        <v>1</v>
      </c>
      <c r="U6" s="5"/>
      <c r="V6" s="5"/>
      <c r="W6" s="5"/>
      <c r="X6" s="5"/>
      <c r="Y6" s="5"/>
      <c r="Z6" s="5"/>
      <c r="AA6" s="5"/>
      <c r="AB6" s="5">
        <v>1</v>
      </c>
      <c r="AC6" s="5"/>
      <c r="AD6" s="5"/>
      <c r="AE6" s="5"/>
      <c r="AF6" s="5"/>
      <c r="AG6" s="5"/>
      <c r="AH6" s="6">
        <f t="shared" si="0"/>
        <v>9</v>
      </c>
      <c r="AI6" s="24">
        <f t="shared" si="1"/>
        <v>1381.7460317460318</v>
      </c>
      <c r="AJ6" s="3" t="s">
        <v>21</v>
      </c>
      <c r="AK6" s="4">
        <v>55</v>
      </c>
    </row>
    <row r="7" spans="1:37" ht="14.25">
      <c r="A7" s="31">
        <v>5</v>
      </c>
      <c r="B7" s="26">
        <v>4</v>
      </c>
      <c r="C7" s="14" t="s">
        <v>79</v>
      </c>
      <c r="D7" s="5">
        <v>1</v>
      </c>
      <c r="E7" s="5">
        <v>1</v>
      </c>
      <c r="F7" s="5"/>
      <c r="G7" s="5">
        <v>1</v>
      </c>
      <c r="H7" s="5"/>
      <c r="I7" s="5"/>
      <c r="J7" s="5"/>
      <c r="K7" s="5">
        <v>1</v>
      </c>
      <c r="L7" s="5"/>
      <c r="M7" s="5">
        <v>1</v>
      </c>
      <c r="N7" s="5">
        <v>1</v>
      </c>
      <c r="O7" s="5"/>
      <c r="P7" s="5"/>
      <c r="Q7" s="5"/>
      <c r="R7" s="5"/>
      <c r="S7" s="5">
        <v>1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>
        <v>1</v>
      </c>
      <c r="AG7" s="5"/>
      <c r="AH7" s="6">
        <f t="shared" si="0"/>
        <v>9</v>
      </c>
      <c r="AI7" s="24">
        <f t="shared" si="1"/>
        <v>1376.1904761904761</v>
      </c>
      <c r="AJ7" s="3" t="s">
        <v>20</v>
      </c>
      <c r="AK7" s="4">
        <v>51</v>
      </c>
    </row>
    <row r="8" spans="1:37" ht="14.25">
      <c r="A8" s="31">
        <v>6</v>
      </c>
      <c r="B8" s="26">
        <v>38</v>
      </c>
      <c r="C8" s="14" t="s">
        <v>60</v>
      </c>
      <c r="D8" s="5">
        <v>1</v>
      </c>
      <c r="E8" s="5"/>
      <c r="F8" s="5"/>
      <c r="G8" s="5">
        <v>1</v>
      </c>
      <c r="H8" s="5">
        <v>1</v>
      </c>
      <c r="I8" s="5"/>
      <c r="J8" s="5"/>
      <c r="K8" s="5">
        <v>1</v>
      </c>
      <c r="L8" s="5"/>
      <c r="M8" s="5">
        <v>1</v>
      </c>
      <c r="N8" s="5">
        <v>1</v>
      </c>
      <c r="O8" s="5"/>
      <c r="P8" s="5"/>
      <c r="Q8" s="5"/>
      <c r="R8" s="5"/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/>
      <c r="AD8" s="5"/>
      <c r="AE8" s="5"/>
      <c r="AF8" s="5">
        <v>1</v>
      </c>
      <c r="AG8" s="5"/>
      <c r="AH8" s="6">
        <f t="shared" si="0"/>
        <v>9</v>
      </c>
      <c r="AI8" s="24">
        <f t="shared" si="1"/>
        <v>1301.1904761904761</v>
      </c>
      <c r="AJ8" s="3" t="s">
        <v>71</v>
      </c>
      <c r="AK8" s="4">
        <v>47</v>
      </c>
    </row>
    <row r="9" spans="1:37" ht="14.25">
      <c r="A9" s="31">
        <v>7</v>
      </c>
      <c r="B9" s="21">
        <v>54</v>
      </c>
      <c r="C9" s="20" t="s">
        <v>55</v>
      </c>
      <c r="D9" s="5">
        <v>1</v>
      </c>
      <c r="E9" s="5"/>
      <c r="F9" s="5"/>
      <c r="G9" s="5">
        <v>1</v>
      </c>
      <c r="H9" s="5">
        <v>1</v>
      </c>
      <c r="I9" s="5"/>
      <c r="J9" s="5"/>
      <c r="K9" s="5">
        <v>1</v>
      </c>
      <c r="L9" s="5"/>
      <c r="M9" s="5">
        <v>1</v>
      </c>
      <c r="N9" s="5">
        <v>1</v>
      </c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1</v>
      </c>
      <c r="AC9" s="5"/>
      <c r="AD9" s="5"/>
      <c r="AE9" s="5"/>
      <c r="AF9" s="5">
        <v>1</v>
      </c>
      <c r="AG9" s="5"/>
      <c r="AH9" s="6">
        <f t="shared" si="0"/>
        <v>9</v>
      </c>
      <c r="AI9" s="24">
        <f t="shared" si="1"/>
        <v>1251.1904761904761</v>
      </c>
      <c r="AJ9" s="3" t="s">
        <v>96</v>
      </c>
      <c r="AK9" s="4">
        <v>43</v>
      </c>
    </row>
    <row r="10" spans="1:37" ht="14.25">
      <c r="A10" s="31">
        <v>8</v>
      </c>
      <c r="B10" s="26">
        <v>8</v>
      </c>
      <c r="C10" s="14" t="s">
        <v>67</v>
      </c>
      <c r="D10" s="5">
        <v>1</v>
      </c>
      <c r="E10" s="5"/>
      <c r="F10" s="5"/>
      <c r="G10" s="5">
        <v>1</v>
      </c>
      <c r="H10" s="5">
        <v>1</v>
      </c>
      <c r="I10" s="5"/>
      <c r="J10" s="5"/>
      <c r="K10" s="5">
        <v>1</v>
      </c>
      <c r="L10" s="5"/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v>1</v>
      </c>
      <c r="AG10" s="5">
        <v>1</v>
      </c>
      <c r="AH10" s="6">
        <f t="shared" si="0"/>
        <v>8</v>
      </c>
      <c r="AI10" s="24">
        <f t="shared" si="1"/>
        <v>1051.1904761904761</v>
      </c>
      <c r="AJ10" s="3" t="s">
        <v>30</v>
      </c>
      <c r="AK10" s="4">
        <v>40</v>
      </c>
    </row>
    <row r="11" spans="1:37" ht="14.25">
      <c r="A11" s="31">
        <v>9</v>
      </c>
      <c r="B11" s="26">
        <v>21</v>
      </c>
      <c r="C11" s="14" t="s">
        <v>58</v>
      </c>
      <c r="D11" s="5">
        <v>1</v>
      </c>
      <c r="E11" s="5"/>
      <c r="F11" s="5"/>
      <c r="G11" s="5">
        <v>1</v>
      </c>
      <c r="H11" s="5">
        <v>1</v>
      </c>
      <c r="I11" s="5"/>
      <c r="J11" s="5"/>
      <c r="K11" s="5"/>
      <c r="L11" s="5"/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>
        <v>1</v>
      </c>
      <c r="AG11" s="5">
        <v>1</v>
      </c>
      <c r="AH11" s="6">
        <f t="shared" si="0"/>
        <v>7</v>
      </c>
      <c r="AI11" s="24">
        <f t="shared" si="1"/>
        <v>908.3333333333333</v>
      </c>
      <c r="AJ11" s="3" t="s">
        <v>52</v>
      </c>
      <c r="AK11" s="4">
        <v>37</v>
      </c>
    </row>
    <row r="12" spans="1:37" ht="14.25">
      <c r="A12" s="31">
        <v>10</v>
      </c>
      <c r="B12" s="26">
        <v>40</v>
      </c>
      <c r="C12" s="14" t="s">
        <v>74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>
        <v>1</v>
      </c>
      <c r="AG12" s="5"/>
      <c r="AH12" s="6">
        <f t="shared" si="0"/>
        <v>5</v>
      </c>
      <c r="AI12" s="24">
        <f t="shared" si="1"/>
        <v>636.1111111111111</v>
      </c>
      <c r="AJ12" s="3" t="s">
        <v>71</v>
      </c>
      <c r="AK12" s="4">
        <v>34</v>
      </c>
    </row>
    <row r="13" spans="3:35" ht="14.25">
      <c r="C13" s="101" t="s">
        <v>251</v>
      </c>
      <c r="D13" s="102">
        <f aca="true" t="shared" si="2" ref="D13:AG13">SUM(D3:D12)</f>
        <v>9</v>
      </c>
      <c r="E13" s="102">
        <f t="shared" si="2"/>
        <v>5</v>
      </c>
      <c r="F13" s="102">
        <f t="shared" si="2"/>
        <v>0</v>
      </c>
      <c r="G13" s="102">
        <f t="shared" si="2"/>
        <v>9</v>
      </c>
      <c r="H13" s="102">
        <f t="shared" si="2"/>
        <v>8</v>
      </c>
      <c r="I13" s="102">
        <f t="shared" si="2"/>
        <v>0</v>
      </c>
      <c r="J13" s="102">
        <f t="shared" si="2"/>
        <v>0</v>
      </c>
      <c r="K13" s="102">
        <f t="shared" si="2"/>
        <v>7</v>
      </c>
      <c r="L13" s="102">
        <f t="shared" si="2"/>
        <v>0</v>
      </c>
      <c r="M13" s="102">
        <f t="shared" si="2"/>
        <v>10</v>
      </c>
      <c r="N13" s="102">
        <f t="shared" si="2"/>
        <v>10</v>
      </c>
      <c r="O13" s="102">
        <f t="shared" si="2"/>
        <v>5</v>
      </c>
      <c r="P13" s="102">
        <f t="shared" si="2"/>
        <v>1</v>
      </c>
      <c r="Q13" s="102">
        <f t="shared" si="2"/>
        <v>0</v>
      </c>
      <c r="R13" s="102">
        <f t="shared" si="2"/>
        <v>1</v>
      </c>
      <c r="S13" s="102">
        <f t="shared" si="2"/>
        <v>3</v>
      </c>
      <c r="T13" s="102">
        <f t="shared" si="2"/>
        <v>6</v>
      </c>
      <c r="U13" s="102">
        <f t="shared" si="2"/>
        <v>0</v>
      </c>
      <c r="V13" s="102">
        <f t="shared" si="2"/>
        <v>3</v>
      </c>
      <c r="W13" s="102">
        <f t="shared" si="2"/>
        <v>0</v>
      </c>
      <c r="X13" s="102">
        <f t="shared" si="2"/>
        <v>0</v>
      </c>
      <c r="Y13" s="102">
        <f t="shared" si="2"/>
        <v>0</v>
      </c>
      <c r="Z13" s="102">
        <f t="shared" si="2"/>
        <v>0</v>
      </c>
      <c r="AA13" s="102">
        <f t="shared" si="2"/>
        <v>0</v>
      </c>
      <c r="AB13" s="102">
        <f t="shared" si="2"/>
        <v>4</v>
      </c>
      <c r="AC13" s="102">
        <f t="shared" si="2"/>
        <v>1</v>
      </c>
      <c r="AD13" s="102">
        <f t="shared" si="2"/>
        <v>1</v>
      </c>
      <c r="AE13" s="102">
        <f t="shared" si="2"/>
        <v>1</v>
      </c>
      <c r="AF13" s="102">
        <f t="shared" si="2"/>
        <v>9</v>
      </c>
      <c r="AG13" s="102">
        <f t="shared" si="2"/>
        <v>4</v>
      </c>
      <c r="AH13" s="6"/>
      <c r="AI13" s="6"/>
    </row>
    <row r="14" spans="4:34" ht="14.25" hidden="1">
      <c r="D14" s="81">
        <f aca="true" t="shared" si="3" ref="D14:AG14">IF(D13=0,0,$B$1/D13)</f>
        <v>111.11111111111111</v>
      </c>
      <c r="E14" s="81">
        <f t="shared" si="3"/>
        <v>200</v>
      </c>
      <c r="F14" s="81">
        <f t="shared" si="3"/>
        <v>0</v>
      </c>
      <c r="G14" s="81">
        <f t="shared" si="3"/>
        <v>111.11111111111111</v>
      </c>
      <c r="H14" s="81">
        <f t="shared" si="3"/>
        <v>125</v>
      </c>
      <c r="I14" s="81">
        <f t="shared" si="3"/>
        <v>0</v>
      </c>
      <c r="J14" s="81">
        <f t="shared" si="3"/>
        <v>0</v>
      </c>
      <c r="K14" s="81">
        <f t="shared" si="3"/>
        <v>142.85714285714286</v>
      </c>
      <c r="L14" s="81">
        <f t="shared" si="3"/>
        <v>0</v>
      </c>
      <c r="M14" s="81">
        <f t="shared" si="3"/>
        <v>100</v>
      </c>
      <c r="N14" s="81">
        <f t="shared" si="3"/>
        <v>100</v>
      </c>
      <c r="O14" s="81">
        <f t="shared" si="3"/>
        <v>200</v>
      </c>
      <c r="P14" s="81">
        <f t="shared" si="3"/>
        <v>1000</v>
      </c>
      <c r="Q14" s="81">
        <f t="shared" si="3"/>
        <v>0</v>
      </c>
      <c r="R14" s="81">
        <f t="shared" si="3"/>
        <v>1000</v>
      </c>
      <c r="S14" s="81">
        <f t="shared" si="3"/>
        <v>333.3333333333333</v>
      </c>
      <c r="T14" s="81">
        <f t="shared" si="3"/>
        <v>166.66666666666666</v>
      </c>
      <c r="U14" s="81">
        <f t="shared" si="3"/>
        <v>0</v>
      </c>
      <c r="V14" s="81">
        <f t="shared" si="3"/>
        <v>333.3333333333333</v>
      </c>
      <c r="W14" s="81">
        <f t="shared" si="3"/>
        <v>0</v>
      </c>
      <c r="X14" s="81">
        <f t="shared" si="3"/>
        <v>0</v>
      </c>
      <c r="Y14" s="81">
        <f t="shared" si="3"/>
        <v>0</v>
      </c>
      <c r="Z14" s="81">
        <f t="shared" si="3"/>
        <v>0</v>
      </c>
      <c r="AA14" s="81">
        <f t="shared" si="3"/>
        <v>0</v>
      </c>
      <c r="AB14" s="81">
        <f t="shared" si="3"/>
        <v>250</v>
      </c>
      <c r="AC14" s="81">
        <f t="shared" si="3"/>
        <v>1000</v>
      </c>
      <c r="AD14" s="81">
        <f>IF(AD13=0,0,$B$1/AD13)</f>
        <v>1000</v>
      </c>
      <c r="AE14" s="81">
        <f>IF(AE13=0,0,$B$1/AE13)</f>
        <v>1000</v>
      </c>
      <c r="AF14" s="81">
        <f t="shared" si="3"/>
        <v>111.11111111111111</v>
      </c>
      <c r="AG14" s="81">
        <f t="shared" si="3"/>
        <v>250</v>
      </c>
      <c r="AH14" s="9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  <ignoredErrors>
    <ignoredError sqref="D13:A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28125" style="1" bestFit="1" customWidth="1"/>
    <col min="4" max="4" width="3.8515625" style="1" bestFit="1" customWidth="1"/>
    <col min="5" max="5" width="8.28125" style="1" bestFit="1" customWidth="1"/>
    <col min="6" max="6" width="4.7109375" style="1" customWidth="1"/>
    <col min="7" max="7" width="8.28125" style="1" bestFit="1" customWidth="1"/>
    <col min="8" max="8" width="3.8515625" style="1" bestFit="1" customWidth="1"/>
    <col min="9" max="9" width="8.28125" style="1" bestFit="1" customWidth="1"/>
    <col min="10" max="10" width="3.8515625" style="1" bestFit="1" customWidth="1"/>
    <col min="11" max="11" width="6.00390625" style="1" bestFit="1" customWidth="1"/>
    <col min="12" max="12" width="8.28125" style="1" bestFit="1" customWidth="1"/>
    <col min="13" max="13" width="7.140625" style="1" bestFit="1" customWidth="1"/>
    <col min="14" max="16384" width="9.140625" style="1" customWidth="1"/>
  </cols>
  <sheetData>
    <row r="1" spans="1:13" ht="14.25">
      <c r="A1" s="87" t="s">
        <v>0</v>
      </c>
      <c r="B1" s="87" t="s">
        <v>1</v>
      </c>
      <c r="C1" s="87" t="s">
        <v>7</v>
      </c>
      <c r="D1" s="87"/>
      <c r="E1" s="87" t="s">
        <v>8</v>
      </c>
      <c r="F1" s="87"/>
      <c r="G1" s="87" t="s">
        <v>9</v>
      </c>
      <c r="H1" s="87"/>
      <c r="I1" s="87" t="s">
        <v>10</v>
      </c>
      <c r="J1" s="87"/>
      <c r="K1" s="87" t="s">
        <v>11</v>
      </c>
      <c r="L1" s="87" t="s">
        <v>12</v>
      </c>
      <c r="M1" s="87" t="s">
        <v>2</v>
      </c>
    </row>
    <row r="2" spans="1:13" ht="14.25">
      <c r="A2" s="87"/>
      <c r="B2" s="87"/>
      <c r="C2" s="2" t="s">
        <v>13</v>
      </c>
      <c r="D2" s="2" t="s">
        <v>14</v>
      </c>
      <c r="E2" s="2" t="s">
        <v>13</v>
      </c>
      <c r="F2" s="2" t="s">
        <v>14</v>
      </c>
      <c r="G2" s="2" t="s">
        <v>13</v>
      </c>
      <c r="H2" s="2" t="s">
        <v>14</v>
      </c>
      <c r="I2" s="2" t="s">
        <v>13</v>
      </c>
      <c r="J2" s="2" t="s">
        <v>14</v>
      </c>
      <c r="K2" s="87"/>
      <c r="L2" s="87"/>
      <c r="M2" s="87"/>
    </row>
    <row r="3" spans="1:13" ht="30" customHeight="1">
      <c r="A3" s="2">
        <v>1</v>
      </c>
      <c r="B3" s="26" t="s">
        <v>89</v>
      </c>
      <c r="C3" s="2"/>
      <c r="D3" s="2">
        <v>0</v>
      </c>
      <c r="E3" s="2"/>
      <c r="F3" s="2">
        <v>0</v>
      </c>
      <c r="G3" s="2">
        <v>1</v>
      </c>
      <c r="H3" s="2">
        <v>1</v>
      </c>
      <c r="I3" s="2"/>
      <c r="J3" s="2">
        <v>0</v>
      </c>
      <c r="K3" s="2">
        <v>1</v>
      </c>
      <c r="L3" s="2">
        <v>1</v>
      </c>
      <c r="M3" s="2">
        <v>2</v>
      </c>
    </row>
    <row r="4" spans="1:13" ht="30" customHeight="1">
      <c r="A4" s="2">
        <v>2</v>
      </c>
      <c r="B4" s="26" t="s">
        <v>90</v>
      </c>
      <c r="C4" s="2"/>
      <c r="D4" s="2">
        <v>0</v>
      </c>
      <c r="E4" s="2"/>
      <c r="F4" s="2">
        <v>0</v>
      </c>
      <c r="G4" s="2"/>
      <c r="H4" s="2">
        <v>0</v>
      </c>
      <c r="I4" s="2"/>
      <c r="J4" s="2">
        <v>0</v>
      </c>
      <c r="K4" s="2">
        <v>0</v>
      </c>
      <c r="L4" s="2">
        <v>0</v>
      </c>
      <c r="M4" s="2">
        <v>6</v>
      </c>
    </row>
    <row r="5" spans="1:13" ht="30" customHeight="1">
      <c r="A5" s="2">
        <v>3</v>
      </c>
      <c r="B5" s="26" t="s">
        <v>91</v>
      </c>
      <c r="C5" s="2"/>
      <c r="D5" s="2">
        <v>0</v>
      </c>
      <c r="E5" s="2">
        <v>2</v>
      </c>
      <c r="F5" s="2">
        <v>1</v>
      </c>
      <c r="G5" s="2"/>
      <c r="H5" s="2">
        <v>0</v>
      </c>
      <c r="I5" s="2"/>
      <c r="J5" s="2">
        <v>0</v>
      </c>
      <c r="K5" s="2">
        <v>1</v>
      </c>
      <c r="L5" s="2">
        <v>2</v>
      </c>
      <c r="M5" s="2">
        <v>5</v>
      </c>
    </row>
    <row r="6" spans="1:13" ht="30" customHeight="1">
      <c r="A6" s="2">
        <v>4</v>
      </c>
      <c r="B6" s="26" t="s">
        <v>92</v>
      </c>
      <c r="C6" s="2"/>
      <c r="D6" s="2">
        <v>0</v>
      </c>
      <c r="E6" s="2">
        <v>1</v>
      </c>
      <c r="F6" s="2">
        <v>1</v>
      </c>
      <c r="G6" s="2"/>
      <c r="H6" s="2">
        <v>0</v>
      </c>
      <c r="I6" s="2"/>
      <c r="J6" s="2">
        <v>0</v>
      </c>
      <c r="K6" s="2">
        <v>1</v>
      </c>
      <c r="L6" s="2">
        <v>1</v>
      </c>
      <c r="M6" s="2">
        <v>2</v>
      </c>
    </row>
    <row r="7" spans="1:13" ht="30" customHeight="1">
      <c r="A7" s="2">
        <v>5</v>
      </c>
      <c r="B7" s="26" t="s">
        <v>93</v>
      </c>
      <c r="C7" s="2">
        <v>1</v>
      </c>
      <c r="D7" s="2">
        <v>1</v>
      </c>
      <c r="E7" s="2">
        <v>1</v>
      </c>
      <c r="F7" s="2">
        <v>1</v>
      </c>
      <c r="G7" s="2"/>
      <c r="H7" s="2">
        <v>0</v>
      </c>
      <c r="I7" s="2"/>
      <c r="J7" s="2">
        <v>0</v>
      </c>
      <c r="K7" s="2">
        <v>2</v>
      </c>
      <c r="L7" s="2">
        <v>2</v>
      </c>
      <c r="M7" s="2">
        <v>1</v>
      </c>
    </row>
    <row r="8" spans="1:13" ht="30" customHeight="1">
      <c r="A8" s="2">
        <v>6</v>
      </c>
      <c r="B8" s="26" t="s">
        <v>94</v>
      </c>
      <c r="C8" s="2"/>
      <c r="D8" s="2">
        <v>0</v>
      </c>
      <c r="E8" s="2">
        <v>1</v>
      </c>
      <c r="F8" s="2">
        <v>1</v>
      </c>
      <c r="G8" s="2"/>
      <c r="H8" s="2">
        <v>0</v>
      </c>
      <c r="I8" s="2"/>
      <c r="J8" s="2">
        <v>0</v>
      </c>
      <c r="K8" s="2">
        <v>1</v>
      </c>
      <c r="L8" s="2">
        <v>1</v>
      </c>
      <c r="M8" s="2">
        <v>2</v>
      </c>
    </row>
  </sheetData>
  <sheetProtection/>
  <mergeCells count="9">
    <mergeCell ref="K1:K2"/>
    <mergeCell ref="L1:L2"/>
    <mergeCell ref="M1:M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27" customWidth="1"/>
    <col min="2" max="2" width="22.140625" style="47" bestFit="1" customWidth="1"/>
    <col min="3" max="3" width="3.421875" style="47" customWidth="1"/>
    <col min="4" max="4" width="3.421875" style="48" customWidth="1"/>
    <col min="5" max="5" width="3.421875" style="47" customWidth="1"/>
    <col min="6" max="6" width="3.421875" style="48" customWidth="1"/>
    <col min="7" max="7" width="3.421875" style="47" customWidth="1"/>
    <col min="8" max="8" width="3.421875" style="48" customWidth="1"/>
    <col min="9" max="9" width="3.421875" style="47" customWidth="1"/>
    <col min="10" max="10" width="3.421875" style="48" customWidth="1"/>
    <col min="11" max="11" width="3.421875" style="47" customWidth="1"/>
    <col min="12" max="12" width="3.421875" style="48" customWidth="1"/>
    <col min="13" max="13" width="3.421875" style="47" customWidth="1"/>
    <col min="14" max="14" width="3.421875" style="48" customWidth="1"/>
    <col min="15" max="15" width="3.421875" style="47" customWidth="1"/>
    <col min="16" max="16" width="3.421875" style="48" customWidth="1"/>
    <col min="17" max="17" width="3.421875" style="47" customWidth="1"/>
    <col min="18" max="18" width="3.421875" style="48" customWidth="1"/>
    <col min="19" max="20" width="3.421875" style="47" customWidth="1"/>
    <col min="21" max="32" width="3.421875" style="49" customWidth="1"/>
    <col min="33" max="34" width="6.8515625" style="44" customWidth="1"/>
    <col min="35" max="16384" width="9.140625" style="44" customWidth="1"/>
  </cols>
  <sheetData>
    <row r="1" spans="1:34" s="36" customFormat="1" ht="14.25">
      <c r="A1" s="88" t="s">
        <v>2</v>
      </c>
      <c r="B1" s="33" t="s">
        <v>0</v>
      </c>
      <c r="C1" s="34">
        <v>1</v>
      </c>
      <c r="D1" s="35">
        <v>2</v>
      </c>
      <c r="E1" s="34">
        <v>3</v>
      </c>
      <c r="F1" s="35">
        <v>4</v>
      </c>
      <c r="G1" s="34">
        <v>5</v>
      </c>
      <c r="H1" s="35">
        <v>6</v>
      </c>
      <c r="I1" s="34">
        <v>7</v>
      </c>
      <c r="J1" s="35">
        <v>8</v>
      </c>
      <c r="K1" s="34">
        <v>9</v>
      </c>
      <c r="L1" s="35">
        <v>10</v>
      </c>
      <c r="M1" s="34">
        <v>11</v>
      </c>
      <c r="N1" s="35">
        <v>12</v>
      </c>
      <c r="O1" s="34">
        <v>13</v>
      </c>
      <c r="P1" s="35">
        <v>14</v>
      </c>
      <c r="Q1" s="34">
        <v>15</v>
      </c>
      <c r="R1" s="35">
        <v>16</v>
      </c>
      <c r="S1" s="34">
        <v>17</v>
      </c>
      <c r="T1" s="35">
        <v>18</v>
      </c>
      <c r="U1" s="34">
        <v>19</v>
      </c>
      <c r="V1" s="35">
        <v>20</v>
      </c>
      <c r="W1" s="34">
        <v>21</v>
      </c>
      <c r="X1" s="35">
        <v>22</v>
      </c>
      <c r="Y1" s="34">
        <v>23</v>
      </c>
      <c r="Z1" s="35">
        <v>24</v>
      </c>
      <c r="AA1" s="34">
        <v>25</v>
      </c>
      <c r="AB1" s="35">
        <v>26</v>
      </c>
      <c r="AC1" s="34">
        <v>27</v>
      </c>
      <c r="AD1" s="35">
        <v>28</v>
      </c>
      <c r="AE1" s="34">
        <v>29</v>
      </c>
      <c r="AF1" s="35">
        <v>30</v>
      </c>
      <c r="AG1" s="88" t="s">
        <v>97</v>
      </c>
      <c r="AH1" s="88" t="s">
        <v>98</v>
      </c>
    </row>
    <row r="2" spans="1:34" s="36" customFormat="1" ht="109.5">
      <c r="A2" s="88"/>
      <c r="B2" s="37" t="s">
        <v>99</v>
      </c>
      <c r="C2" s="38" t="s">
        <v>100</v>
      </c>
      <c r="D2" s="38" t="s">
        <v>101</v>
      </c>
      <c r="E2" s="38" t="s">
        <v>102</v>
      </c>
      <c r="F2" s="38" t="s">
        <v>103</v>
      </c>
      <c r="G2" s="38" t="s">
        <v>104</v>
      </c>
      <c r="H2" s="38" t="s">
        <v>105</v>
      </c>
      <c r="I2" s="39" t="s">
        <v>106</v>
      </c>
      <c r="J2" s="40" t="s">
        <v>107</v>
      </c>
      <c r="K2" s="39" t="s">
        <v>108</v>
      </c>
      <c r="L2" s="39" t="s">
        <v>109</v>
      </c>
      <c r="M2" s="39" t="s">
        <v>110</v>
      </c>
      <c r="N2" s="39" t="s">
        <v>111</v>
      </c>
      <c r="O2" s="39" t="s">
        <v>112</v>
      </c>
      <c r="P2" s="39" t="s">
        <v>113</v>
      </c>
      <c r="Q2" s="39" t="s">
        <v>114</v>
      </c>
      <c r="R2" s="39" t="s">
        <v>115</v>
      </c>
      <c r="S2" s="38" t="s">
        <v>116</v>
      </c>
      <c r="T2" s="38" t="s">
        <v>117</v>
      </c>
      <c r="U2" s="38" t="s">
        <v>118</v>
      </c>
      <c r="V2" s="38" t="s">
        <v>119</v>
      </c>
      <c r="W2" s="38" t="s">
        <v>120</v>
      </c>
      <c r="X2" s="39" t="s">
        <v>121</v>
      </c>
      <c r="Y2" s="39" t="s">
        <v>122</v>
      </c>
      <c r="Z2" s="39" t="s">
        <v>123</v>
      </c>
      <c r="AA2" s="39" t="s">
        <v>124</v>
      </c>
      <c r="AB2" s="39" t="s">
        <v>125</v>
      </c>
      <c r="AC2" s="39" t="s">
        <v>126</v>
      </c>
      <c r="AD2" s="39" t="s">
        <v>127</v>
      </c>
      <c r="AE2" s="39" t="s">
        <v>128</v>
      </c>
      <c r="AF2" s="41" t="s">
        <v>129</v>
      </c>
      <c r="AG2" s="88"/>
      <c r="AH2" s="88"/>
    </row>
    <row r="3" spans="1:34" s="36" customFormat="1" ht="14.25">
      <c r="A3" s="88"/>
      <c r="B3" s="42" t="s">
        <v>130</v>
      </c>
      <c r="C3" s="31">
        <v>5</v>
      </c>
      <c r="D3" s="31">
        <v>6</v>
      </c>
      <c r="E3" s="31">
        <v>11</v>
      </c>
      <c r="F3" s="31">
        <v>24</v>
      </c>
      <c r="G3" s="31">
        <v>7</v>
      </c>
      <c r="H3" s="31">
        <v>4</v>
      </c>
      <c r="I3" s="31">
        <v>15</v>
      </c>
      <c r="J3" s="31">
        <v>12</v>
      </c>
      <c r="K3" s="31">
        <v>14</v>
      </c>
      <c r="L3" s="31">
        <v>50</v>
      </c>
      <c r="M3" s="31">
        <v>25</v>
      </c>
      <c r="N3" s="31">
        <v>16</v>
      </c>
      <c r="O3" s="31">
        <v>10</v>
      </c>
      <c r="P3" s="31">
        <v>21</v>
      </c>
      <c r="Q3" s="31">
        <v>19</v>
      </c>
      <c r="R3" s="31">
        <v>8</v>
      </c>
      <c r="S3" s="31">
        <v>9</v>
      </c>
      <c r="T3" s="31">
        <v>11</v>
      </c>
      <c r="U3" s="31">
        <v>10</v>
      </c>
      <c r="V3" s="31">
        <v>6</v>
      </c>
      <c r="W3" s="31">
        <v>12</v>
      </c>
      <c r="X3" s="31">
        <v>8</v>
      </c>
      <c r="Y3" s="31">
        <v>11</v>
      </c>
      <c r="Z3" s="31">
        <v>9</v>
      </c>
      <c r="AA3" s="31">
        <v>16</v>
      </c>
      <c r="AB3" s="31">
        <v>13</v>
      </c>
      <c r="AC3" s="31">
        <v>17</v>
      </c>
      <c r="AD3" s="31">
        <v>12</v>
      </c>
      <c r="AE3" s="31">
        <v>14</v>
      </c>
      <c r="AF3" s="31">
        <v>2</v>
      </c>
      <c r="AG3" s="88"/>
      <c r="AH3" s="88"/>
    </row>
    <row r="4" spans="1:34" ht="14.25">
      <c r="A4" s="27">
        <v>1</v>
      </c>
      <c r="B4" s="27" t="s">
        <v>131</v>
      </c>
      <c r="C4" s="27"/>
      <c r="D4" s="43"/>
      <c r="E4" s="27"/>
      <c r="F4" s="43">
        <v>1</v>
      </c>
      <c r="G4" s="27"/>
      <c r="H4" s="43"/>
      <c r="I4" s="27">
        <v>1</v>
      </c>
      <c r="J4" s="43"/>
      <c r="K4" s="27">
        <v>1</v>
      </c>
      <c r="L4" s="43">
        <v>1</v>
      </c>
      <c r="M4" s="27">
        <v>1</v>
      </c>
      <c r="N4" s="43"/>
      <c r="O4" s="27">
        <v>1</v>
      </c>
      <c r="P4" s="43"/>
      <c r="Q4" s="27"/>
      <c r="R4" s="43"/>
      <c r="S4" s="27">
        <v>1</v>
      </c>
      <c r="T4" s="27">
        <v>1</v>
      </c>
      <c r="U4" s="27"/>
      <c r="V4" s="27"/>
      <c r="W4" s="27"/>
      <c r="X4" s="27">
        <v>1</v>
      </c>
      <c r="Y4" s="27"/>
      <c r="Z4" s="27"/>
      <c r="AA4" s="27">
        <v>1</v>
      </c>
      <c r="AB4" s="27">
        <v>1</v>
      </c>
      <c r="AC4" s="27">
        <v>1</v>
      </c>
      <c r="AD4" s="27">
        <v>1</v>
      </c>
      <c r="AE4" s="27">
        <v>1</v>
      </c>
      <c r="AF4" s="27"/>
      <c r="AG4" s="27">
        <f aca="true" t="shared" si="0" ref="AG4:AG14">SUM(C4:AF4)</f>
        <v>14</v>
      </c>
      <c r="AH4" s="27">
        <f aca="true" t="shared" si="1" ref="AH4:AH14">SUMPRODUCT($C$3:$AF$3,C4:AF4)</f>
        <v>238</v>
      </c>
    </row>
    <row r="5" spans="1:34" ht="14.25">
      <c r="A5" s="27">
        <v>2</v>
      </c>
      <c r="B5" s="27" t="s">
        <v>132</v>
      </c>
      <c r="C5" s="27"/>
      <c r="D5" s="43"/>
      <c r="E5" s="27"/>
      <c r="F5" s="43">
        <v>1</v>
      </c>
      <c r="G5" s="27"/>
      <c r="H5" s="43"/>
      <c r="I5" s="27">
        <v>1</v>
      </c>
      <c r="J5" s="43">
        <v>1</v>
      </c>
      <c r="K5" s="27"/>
      <c r="L5" s="43">
        <v>1</v>
      </c>
      <c r="M5" s="27">
        <v>1</v>
      </c>
      <c r="N5" s="43">
        <v>1</v>
      </c>
      <c r="O5" s="27">
        <v>1</v>
      </c>
      <c r="P5" s="43"/>
      <c r="Q5" s="27"/>
      <c r="R5" s="43"/>
      <c r="S5" s="27"/>
      <c r="T5" s="27">
        <v>1</v>
      </c>
      <c r="U5" s="27"/>
      <c r="V5" s="27"/>
      <c r="W5" s="27"/>
      <c r="X5" s="27"/>
      <c r="Y5" s="27"/>
      <c r="Z5" s="27"/>
      <c r="AA5" s="27">
        <v>1</v>
      </c>
      <c r="AB5" s="27"/>
      <c r="AC5" s="27">
        <v>1</v>
      </c>
      <c r="AD5" s="27"/>
      <c r="AE5" s="27">
        <v>1</v>
      </c>
      <c r="AF5" s="27"/>
      <c r="AG5" s="27">
        <f t="shared" si="0"/>
        <v>11</v>
      </c>
      <c r="AH5" s="27">
        <f t="shared" si="1"/>
        <v>210</v>
      </c>
    </row>
    <row r="6" spans="1:34" ht="14.25">
      <c r="A6" s="27">
        <v>3</v>
      </c>
      <c r="B6" s="27" t="s">
        <v>133</v>
      </c>
      <c r="C6" s="27"/>
      <c r="D6" s="43"/>
      <c r="E6" s="27"/>
      <c r="F6" s="43">
        <v>1</v>
      </c>
      <c r="G6" s="27"/>
      <c r="H6" s="43"/>
      <c r="I6" s="27">
        <v>1</v>
      </c>
      <c r="J6" s="43">
        <v>1</v>
      </c>
      <c r="K6" s="27"/>
      <c r="L6" s="43">
        <v>1</v>
      </c>
      <c r="M6" s="27">
        <v>1</v>
      </c>
      <c r="N6" s="43"/>
      <c r="O6" s="27">
        <v>1</v>
      </c>
      <c r="P6" s="43"/>
      <c r="Q6" s="27"/>
      <c r="R6" s="43"/>
      <c r="S6" s="27"/>
      <c r="T6" s="27"/>
      <c r="U6" s="27"/>
      <c r="V6" s="27"/>
      <c r="W6" s="27"/>
      <c r="X6" s="27"/>
      <c r="Y6" s="27"/>
      <c r="Z6" s="27"/>
      <c r="AA6" s="27">
        <v>1</v>
      </c>
      <c r="AB6" s="27">
        <v>1</v>
      </c>
      <c r="AC6" s="27">
        <v>1</v>
      </c>
      <c r="AD6" s="27">
        <v>1</v>
      </c>
      <c r="AE6" s="27">
        <v>1</v>
      </c>
      <c r="AF6" s="27"/>
      <c r="AG6" s="27">
        <f t="shared" si="0"/>
        <v>11</v>
      </c>
      <c r="AH6" s="27">
        <f t="shared" si="1"/>
        <v>208</v>
      </c>
    </row>
    <row r="7" spans="1:35" ht="14.25">
      <c r="A7" s="27">
        <v>4</v>
      </c>
      <c r="B7" s="27" t="s">
        <v>134</v>
      </c>
      <c r="C7" s="27">
        <v>1</v>
      </c>
      <c r="D7" s="43"/>
      <c r="E7" s="27"/>
      <c r="F7" s="43">
        <v>1</v>
      </c>
      <c r="G7" s="27"/>
      <c r="H7" s="43"/>
      <c r="I7" s="27"/>
      <c r="J7" s="43">
        <v>1</v>
      </c>
      <c r="K7" s="27"/>
      <c r="L7" s="43">
        <v>1</v>
      </c>
      <c r="M7" s="27">
        <v>1</v>
      </c>
      <c r="N7" s="43">
        <v>1</v>
      </c>
      <c r="O7" s="27">
        <v>1</v>
      </c>
      <c r="P7" s="43"/>
      <c r="Q7" s="27"/>
      <c r="R7" s="43">
        <v>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1</v>
      </c>
      <c r="AF7" s="27"/>
      <c r="AG7" s="27">
        <f t="shared" si="0"/>
        <v>9</v>
      </c>
      <c r="AH7" s="27">
        <f t="shared" si="1"/>
        <v>164</v>
      </c>
      <c r="AI7" s="45"/>
    </row>
    <row r="8" spans="1:35" ht="14.25">
      <c r="A8" s="27">
        <v>5</v>
      </c>
      <c r="B8" s="27" t="s">
        <v>135</v>
      </c>
      <c r="C8" s="27"/>
      <c r="D8" s="43"/>
      <c r="E8" s="27">
        <v>1</v>
      </c>
      <c r="F8" s="43">
        <v>1</v>
      </c>
      <c r="G8" s="27"/>
      <c r="H8" s="43"/>
      <c r="I8" s="27">
        <v>1</v>
      </c>
      <c r="J8" s="43">
        <v>1</v>
      </c>
      <c r="K8" s="27">
        <v>1</v>
      </c>
      <c r="L8" s="43">
        <v>1</v>
      </c>
      <c r="M8" s="27"/>
      <c r="N8" s="43"/>
      <c r="O8" s="27">
        <v>1</v>
      </c>
      <c r="P8" s="43"/>
      <c r="Q8" s="27"/>
      <c r="R8" s="43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f t="shared" si="0"/>
        <v>7</v>
      </c>
      <c r="AH8" s="27">
        <f t="shared" si="1"/>
        <v>136</v>
      </c>
      <c r="AI8" s="45"/>
    </row>
    <row r="9" spans="1:35" ht="14.25">
      <c r="A9" s="27">
        <v>6</v>
      </c>
      <c r="B9" s="27" t="s">
        <v>136</v>
      </c>
      <c r="C9" s="27"/>
      <c r="D9" s="43"/>
      <c r="E9" s="27"/>
      <c r="F9" s="43">
        <v>1</v>
      </c>
      <c r="G9" s="27"/>
      <c r="H9" s="43">
        <v>1</v>
      </c>
      <c r="I9" s="27"/>
      <c r="J9" s="43"/>
      <c r="K9" s="27">
        <v>1</v>
      </c>
      <c r="L9" s="43">
        <v>1</v>
      </c>
      <c r="M9" s="27"/>
      <c r="N9" s="43"/>
      <c r="O9" s="27">
        <v>1</v>
      </c>
      <c r="P9" s="43"/>
      <c r="Q9" s="27"/>
      <c r="R9" s="4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>
        <f t="shared" si="0"/>
        <v>5</v>
      </c>
      <c r="AH9" s="27">
        <f t="shared" si="1"/>
        <v>102</v>
      </c>
      <c r="AI9" s="45"/>
    </row>
    <row r="10" spans="1:35" ht="14.25">
      <c r="A10" s="27">
        <v>7</v>
      </c>
      <c r="B10" s="27" t="s">
        <v>250</v>
      </c>
      <c r="C10" s="27"/>
      <c r="D10" s="43"/>
      <c r="E10" s="27">
        <v>1</v>
      </c>
      <c r="F10" s="43"/>
      <c r="G10" s="27"/>
      <c r="H10" s="43"/>
      <c r="I10" s="27"/>
      <c r="J10" s="43"/>
      <c r="K10" s="27">
        <v>1</v>
      </c>
      <c r="L10" s="43">
        <v>1</v>
      </c>
      <c r="M10" s="27"/>
      <c r="N10" s="43"/>
      <c r="O10" s="27">
        <v>1</v>
      </c>
      <c r="P10" s="43"/>
      <c r="Q10" s="27"/>
      <c r="R10" s="43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>
        <f t="shared" si="0"/>
        <v>4</v>
      </c>
      <c r="AH10" s="27">
        <f t="shared" si="1"/>
        <v>85</v>
      </c>
      <c r="AI10" s="45"/>
    </row>
    <row r="11" spans="1:35" ht="14.25">
      <c r="A11" s="27">
        <v>8</v>
      </c>
      <c r="B11" s="27" t="s">
        <v>137</v>
      </c>
      <c r="C11" s="27">
        <v>1</v>
      </c>
      <c r="D11" s="43"/>
      <c r="E11" s="27"/>
      <c r="F11" s="43"/>
      <c r="G11" s="27"/>
      <c r="H11" s="43"/>
      <c r="I11" s="27"/>
      <c r="J11" s="43"/>
      <c r="K11" s="27"/>
      <c r="L11" s="43">
        <v>1</v>
      </c>
      <c r="M11" s="27"/>
      <c r="N11" s="43"/>
      <c r="O11" s="27">
        <v>1</v>
      </c>
      <c r="P11" s="43"/>
      <c r="Q11" s="27"/>
      <c r="R11" s="43">
        <v>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>
        <f t="shared" si="0"/>
        <v>4</v>
      </c>
      <c r="AH11" s="27">
        <f t="shared" si="1"/>
        <v>73</v>
      </c>
      <c r="AI11" s="45"/>
    </row>
    <row r="12" spans="1:35" ht="14.25">
      <c r="A12" s="27">
        <v>9</v>
      </c>
      <c r="B12" s="27" t="s">
        <v>138</v>
      </c>
      <c r="C12" s="27"/>
      <c r="D12" s="43"/>
      <c r="E12" s="27"/>
      <c r="F12" s="43"/>
      <c r="G12" s="27"/>
      <c r="H12" s="43"/>
      <c r="I12" s="27"/>
      <c r="J12" s="43"/>
      <c r="K12" s="27"/>
      <c r="L12" s="43"/>
      <c r="M12" s="27"/>
      <c r="N12" s="43"/>
      <c r="O12" s="27"/>
      <c r="P12" s="43"/>
      <c r="Q12" s="27"/>
      <c r="R12" s="43"/>
      <c r="S12" s="27">
        <v>1</v>
      </c>
      <c r="T12" s="27"/>
      <c r="U12" s="27"/>
      <c r="V12" s="27"/>
      <c r="W12" s="27"/>
      <c r="X12" s="27"/>
      <c r="Y12" s="27"/>
      <c r="Z12" s="27"/>
      <c r="AA12" s="27">
        <v>1</v>
      </c>
      <c r="AB12" s="27">
        <v>1</v>
      </c>
      <c r="AC12" s="27">
        <v>1</v>
      </c>
      <c r="AD12" s="27"/>
      <c r="AE12" s="27"/>
      <c r="AF12" s="27">
        <v>1</v>
      </c>
      <c r="AG12" s="27">
        <f t="shared" si="0"/>
        <v>5</v>
      </c>
      <c r="AH12" s="27">
        <f t="shared" si="1"/>
        <v>57</v>
      </c>
      <c r="AI12" s="45"/>
    </row>
    <row r="13" spans="1:35" ht="14.25">
      <c r="A13" s="27">
        <v>10</v>
      </c>
      <c r="B13" s="27" t="s">
        <v>139</v>
      </c>
      <c r="C13" s="27"/>
      <c r="D13" s="43"/>
      <c r="E13" s="27">
        <v>1</v>
      </c>
      <c r="F13" s="43"/>
      <c r="G13" s="27"/>
      <c r="H13" s="43"/>
      <c r="I13" s="27"/>
      <c r="J13" s="43"/>
      <c r="K13" s="27"/>
      <c r="L13" s="43"/>
      <c r="M13" s="27"/>
      <c r="N13" s="43"/>
      <c r="O13" s="27"/>
      <c r="P13" s="43"/>
      <c r="Q13" s="27"/>
      <c r="R13" s="43"/>
      <c r="S13" s="27"/>
      <c r="T13" s="27"/>
      <c r="U13" s="27"/>
      <c r="V13" s="27"/>
      <c r="W13" s="27">
        <v>1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>
        <f t="shared" si="0"/>
        <v>2</v>
      </c>
      <c r="AH13" s="27">
        <f t="shared" si="1"/>
        <v>23</v>
      </c>
      <c r="AI13" s="45"/>
    </row>
    <row r="14" spans="1:35" ht="14.25">
      <c r="A14" s="27">
        <v>11</v>
      </c>
      <c r="B14" s="27" t="s">
        <v>140</v>
      </c>
      <c r="C14" s="27"/>
      <c r="D14" s="43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7"/>
      <c r="P14" s="43"/>
      <c r="Q14" s="27"/>
      <c r="R14" s="43">
        <v>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>
        <f t="shared" si="0"/>
        <v>1</v>
      </c>
      <c r="AH14" s="27">
        <f t="shared" si="1"/>
        <v>8</v>
      </c>
      <c r="AI14" s="45"/>
    </row>
    <row r="15" spans="1:20" s="46" customFormat="1" ht="14.25" hidden="1">
      <c r="A15" s="27">
        <v>15</v>
      </c>
      <c r="C15" s="46">
        <f aca="true" t="shared" si="2" ref="C15:T15">SUM(C4:C14)</f>
        <v>2</v>
      </c>
      <c r="D15" s="46">
        <f t="shared" si="2"/>
        <v>0</v>
      </c>
      <c r="E15" s="46">
        <f t="shared" si="2"/>
        <v>3</v>
      </c>
      <c r="F15" s="46">
        <f t="shared" si="2"/>
        <v>6</v>
      </c>
      <c r="G15" s="46">
        <f t="shared" si="2"/>
        <v>0</v>
      </c>
      <c r="H15" s="46">
        <f t="shared" si="2"/>
        <v>1</v>
      </c>
      <c r="I15" s="46">
        <f t="shared" si="2"/>
        <v>4</v>
      </c>
      <c r="J15" s="46">
        <f t="shared" si="2"/>
        <v>4</v>
      </c>
      <c r="K15" s="46">
        <f t="shared" si="2"/>
        <v>4</v>
      </c>
      <c r="L15" s="46">
        <f t="shared" si="2"/>
        <v>8</v>
      </c>
      <c r="M15" s="46">
        <f t="shared" si="2"/>
        <v>4</v>
      </c>
      <c r="N15" s="46">
        <f t="shared" si="2"/>
        <v>2</v>
      </c>
      <c r="O15" s="46">
        <f t="shared" si="2"/>
        <v>8</v>
      </c>
      <c r="P15" s="46">
        <f t="shared" si="2"/>
        <v>0</v>
      </c>
      <c r="Q15" s="46">
        <f t="shared" si="2"/>
        <v>0</v>
      </c>
      <c r="R15" s="46">
        <f t="shared" si="2"/>
        <v>3</v>
      </c>
      <c r="S15" s="46">
        <f t="shared" si="2"/>
        <v>2</v>
      </c>
      <c r="T15" s="46">
        <f t="shared" si="2"/>
        <v>2</v>
      </c>
    </row>
    <row r="16" spans="1:32" ht="14.25">
      <c r="A16" s="46"/>
      <c r="B16" s="44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ht="14.25">
      <c r="A17" s="46"/>
      <c r="B17" s="44"/>
      <c r="C17" s="44"/>
      <c r="D17" s="45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4" s="36" customFormat="1" ht="15" customHeight="1">
      <c r="A18" s="88" t="s">
        <v>2</v>
      </c>
      <c r="B18" s="33" t="s">
        <v>0</v>
      </c>
      <c r="C18" s="34">
        <v>1</v>
      </c>
      <c r="D18" s="35">
        <v>2</v>
      </c>
      <c r="E18" s="34">
        <v>3</v>
      </c>
      <c r="F18" s="35">
        <v>4</v>
      </c>
      <c r="G18" s="34">
        <v>5</v>
      </c>
      <c r="H18" s="35">
        <v>6</v>
      </c>
      <c r="I18" s="34">
        <v>7</v>
      </c>
      <c r="J18" s="35">
        <v>8</v>
      </c>
      <c r="K18" s="34">
        <v>9</v>
      </c>
      <c r="L18" s="35">
        <v>10</v>
      </c>
      <c r="M18" s="34">
        <v>11</v>
      </c>
      <c r="N18" s="35">
        <v>12</v>
      </c>
      <c r="O18" s="34">
        <v>13</v>
      </c>
      <c r="P18" s="35">
        <v>14</v>
      </c>
      <c r="Q18" s="34">
        <v>15</v>
      </c>
      <c r="R18" s="35">
        <v>16</v>
      </c>
      <c r="S18" s="34">
        <v>17</v>
      </c>
      <c r="T18" s="35">
        <v>18</v>
      </c>
      <c r="U18" s="34">
        <v>19</v>
      </c>
      <c r="V18" s="35">
        <v>20</v>
      </c>
      <c r="W18" s="34">
        <v>21</v>
      </c>
      <c r="X18" s="35">
        <v>22</v>
      </c>
      <c r="Y18" s="34">
        <v>23</v>
      </c>
      <c r="Z18" s="35">
        <v>24</v>
      </c>
      <c r="AA18" s="34">
        <v>25</v>
      </c>
      <c r="AB18" s="35">
        <v>26</v>
      </c>
      <c r="AC18" s="34">
        <v>27</v>
      </c>
      <c r="AD18" s="35">
        <v>28</v>
      </c>
      <c r="AE18" s="34">
        <v>29</v>
      </c>
      <c r="AF18" s="35">
        <v>30</v>
      </c>
      <c r="AG18" s="88" t="s">
        <v>97</v>
      </c>
      <c r="AH18" s="88" t="s">
        <v>98</v>
      </c>
    </row>
    <row r="19" spans="1:34" s="36" customFormat="1" ht="109.5">
      <c r="A19" s="88"/>
      <c r="B19" s="37" t="s">
        <v>99</v>
      </c>
      <c r="C19" s="38" t="s">
        <v>100</v>
      </c>
      <c r="D19" s="38" t="s">
        <v>101</v>
      </c>
      <c r="E19" s="38" t="s">
        <v>102</v>
      </c>
      <c r="F19" s="38" t="s">
        <v>103</v>
      </c>
      <c r="G19" s="38" t="s">
        <v>104</v>
      </c>
      <c r="H19" s="38" t="s">
        <v>105</v>
      </c>
      <c r="I19" s="39" t="s">
        <v>106</v>
      </c>
      <c r="J19" s="40" t="s">
        <v>107</v>
      </c>
      <c r="K19" s="39" t="s">
        <v>108</v>
      </c>
      <c r="L19" s="39" t="s">
        <v>109</v>
      </c>
      <c r="M19" s="39" t="s">
        <v>110</v>
      </c>
      <c r="N19" s="39" t="s">
        <v>111</v>
      </c>
      <c r="O19" s="39" t="s">
        <v>112</v>
      </c>
      <c r="P19" s="39" t="s">
        <v>113</v>
      </c>
      <c r="Q19" s="39" t="s">
        <v>114</v>
      </c>
      <c r="R19" s="39" t="s">
        <v>115</v>
      </c>
      <c r="S19" s="38" t="s">
        <v>116</v>
      </c>
      <c r="T19" s="38" t="s">
        <v>117</v>
      </c>
      <c r="U19" s="38" t="s">
        <v>118</v>
      </c>
      <c r="V19" s="38" t="s">
        <v>119</v>
      </c>
      <c r="W19" s="38" t="s">
        <v>120</v>
      </c>
      <c r="X19" s="39" t="s">
        <v>121</v>
      </c>
      <c r="Y19" s="39" t="s">
        <v>122</v>
      </c>
      <c r="Z19" s="39" t="s">
        <v>123</v>
      </c>
      <c r="AA19" s="39" t="s">
        <v>124</v>
      </c>
      <c r="AB19" s="39" t="s">
        <v>125</v>
      </c>
      <c r="AC19" s="39" t="s">
        <v>126</v>
      </c>
      <c r="AD19" s="39" t="s">
        <v>127</v>
      </c>
      <c r="AE19" s="39" t="s">
        <v>128</v>
      </c>
      <c r="AF19" s="41" t="s">
        <v>129</v>
      </c>
      <c r="AG19" s="88"/>
      <c r="AH19" s="88"/>
    </row>
    <row r="20" spans="1:34" s="36" customFormat="1" ht="14.25">
      <c r="A20" s="88"/>
      <c r="B20" s="42" t="s">
        <v>130</v>
      </c>
      <c r="C20" s="31">
        <v>5</v>
      </c>
      <c r="D20" s="31">
        <v>6</v>
      </c>
      <c r="E20" s="31">
        <v>11</v>
      </c>
      <c r="F20" s="31">
        <v>24</v>
      </c>
      <c r="G20" s="31">
        <v>7</v>
      </c>
      <c r="H20" s="31">
        <v>4</v>
      </c>
      <c r="I20" s="31">
        <v>15</v>
      </c>
      <c r="J20" s="31">
        <v>12</v>
      </c>
      <c r="K20" s="31">
        <v>14</v>
      </c>
      <c r="L20" s="31">
        <v>50</v>
      </c>
      <c r="M20" s="31">
        <v>25</v>
      </c>
      <c r="N20" s="31">
        <v>16</v>
      </c>
      <c r="O20" s="31">
        <v>10</v>
      </c>
      <c r="P20" s="31">
        <v>21</v>
      </c>
      <c r="Q20" s="31">
        <v>19</v>
      </c>
      <c r="R20" s="31">
        <v>8</v>
      </c>
      <c r="S20" s="31">
        <v>9</v>
      </c>
      <c r="T20" s="31">
        <v>11</v>
      </c>
      <c r="U20" s="31">
        <v>10</v>
      </c>
      <c r="V20" s="31">
        <v>6</v>
      </c>
      <c r="W20" s="31">
        <v>12</v>
      </c>
      <c r="X20" s="31">
        <v>8</v>
      </c>
      <c r="Y20" s="31">
        <v>11</v>
      </c>
      <c r="Z20" s="31">
        <v>9</v>
      </c>
      <c r="AA20" s="31">
        <v>16</v>
      </c>
      <c r="AB20" s="31">
        <v>13</v>
      </c>
      <c r="AC20" s="31">
        <v>17</v>
      </c>
      <c r="AD20" s="31">
        <v>12</v>
      </c>
      <c r="AE20" s="31">
        <v>14</v>
      </c>
      <c r="AF20" s="31">
        <v>2</v>
      </c>
      <c r="AG20" s="88"/>
      <c r="AH20" s="88"/>
    </row>
    <row r="21" spans="1:34" ht="14.25">
      <c r="A21" s="27">
        <v>1</v>
      </c>
      <c r="B21" s="27" t="s">
        <v>141</v>
      </c>
      <c r="C21" s="27"/>
      <c r="D21" s="43"/>
      <c r="E21" s="27"/>
      <c r="F21" s="43"/>
      <c r="G21" s="27"/>
      <c r="H21" s="43"/>
      <c r="I21" s="27">
        <v>0.5</v>
      </c>
      <c r="J21" s="43"/>
      <c r="K21" s="27"/>
      <c r="L21" s="43"/>
      <c r="M21" s="27"/>
      <c r="N21" s="43"/>
      <c r="O21" s="27"/>
      <c r="P21" s="43"/>
      <c r="Q21" s="27"/>
      <c r="R21" s="43"/>
      <c r="S21" s="27"/>
      <c r="T21" s="27">
        <v>1</v>
      </c>
      <c r="U21" s="27"/>
      <c r="V21" s="27"/>
      <c r="W21" s="27"/>
      <c r="X21" s="27"/>
      <c r="Y21" s="27"/>
      <c r="Z21" s="27"/>
      <c r="AA21" s="27">
        <v>1</v>
      </c>
      <c r="AB21" s="27"/>
      <c r="AC21" s="27">
        <v>1</v>
      </c>
      <c r="AD21" s="27">
        <v>1</v>
      </c>
      <c r="AE21" s="27">
        <v>1</v>
      </c>
      <c r="AF21" s="27"/>
      <c r="AG21" s="27">
        <f>SUM(C21:AF21)</f>
        <v>5.5</v>
      </c>
      <c r="AH21" s="27">
        <f>SUMPRODUCT($C$3:$AF$3,C21:AF21)</f>
        <v>77.5</v>
      </c>
    </row>
    <row r="22" spans="1:34" ht="14.25">
      <c r="A22" s="27">
        <v>2</v>
      </c>
      <c r="B22" s="27" t="s">
        <v>142</v>
      </c>
      <c r="C22" s="27"/>
      <c r="D22" s="43"/>
      <c r="E22" s="27"/>
      <c r="F22" s="43"/>
      <c r="G22" s="27"/>
      <c r="H22" s="43"/>
      <c r="I22" s="27"/>
      <c r="J22" s="43"/>
      <c r="K22" s="27"/>
      <c r="L22" s="43"/>
      <c r="M22" s="27"/>
      <c r="N22" s="43"/>
      <c r="O22" s="27"/>
      <c r="P22" s="43"/>
      <c r="Q22" s="27"/>
      <c r="R22" s="43"/>
      <c r="S22" s="27"/>
      <c r="T22" s="27">
        <v>1</v>
      </c>
      <c r="U22" s="27"/>
      <c r="V22" s="27"/>
      <c r="W22" s="27">
        <v>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>
        <f>SUM(C22:AF22)</f>
        <v>2</v>
      </c>
      <c r="AH22" s="27">
        <f>SUMPRODUCT($C$3:$AF$3,C22:AF22)</f>
        <v>23</v>
      </c>
    </row>
    <row r="23" spans="1:34" ht="14.25">
      <c r="A23" s="27">
        <v>3</v>
      </c>
      <c r="B23" s="27" t="s">
        <v>143</v>
      </c>
      <c r="C23" s="27"/>
      <c r="D23" s="43"/>
      <c r="E23" s="27"/>
      <c r="F23" s="43"/>
      <c r="G23" s="27"/>
      <c r="H23" s="43"/>
      <c r="I23" s="27"/>
      <c r="J23" s="43"/>
      <c r="K23" s="27"/>
      <c r="L23" s="43"/>
      <c r="M23" s="27"/>
      <c r="N23" s="43"/>
      <c r="O23" s="27"/>
      <c r="P23" s="43"/>
      <c r="Q23" s="27"/>
      <c r="R23" s="4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>
        <v>1</v>
      </c>
      <c r="AE23" s="27"/>
      <c r="AF23" s="27"/>
      <c r="AG23" s="27">
        <f>SUM(C23:AF23)</f>
        <v>1</v>
      </c>
      <c r="AH23" s="27">
        <f>SUMPRODUCT($C$3:$AF$3,C23:AF23)</f>
        <v>12</v>
      </c>
    </row>
    <row r="24" spans="1:36" ht="14.25">
      <c r="A24" s="27">
        <v>4</v>
      </c>
      <c r="B24" s="27" t="s">
        <v>144</v>
      </c>
      <c r="C24" s="27"/>
      <c r="D24" s="43"/>
      <c r="E24" s="27"/>
      <c r="F24" s="43"/>
      <c r="G24" s="27"/>
      <c r="H24" s="43">
        <v>1</v>
      </c>
      <c r="I24" s="27"/>
      <c r="J24" s="43"/>
      <c r="K24" s="27"/>
      <c r="L24" s="43"/>
      <c r="M24" s="27"/>
      <c r="N24" s="43"/>
      <c r="O24" s="27"/>
      <c r="P24" s="43"/>
      <c r="Q24" s="27"/>
      <c r="R24" s="4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>
        <f>SUM(C24:AF24)</f>
        <v>1</v>
      </c>
      <c r="AH24" s="27">
        <f>SUMPRODUCT($C$3:$AF$3,C24:AF24)</f>
        <v>4</v>
      </c>
      <c r="AI24" s="45"/>
      <c r="AJ24" s="45"/>
    </row>
    <row r="25" spans="1:32" ht="14.25">
      <c r="A25" s="46"/>
      <c r="B25" s="44"/>
      <c r="C25" s="44"/>
      <c r="D25" s="45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4"/>
      <c r="R25" s="45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4.25">
      <c r="A26" s="46"/>
      <c r="B26" s="44"/>
      <c r="C26" s="44"/>
      <c r="D26" s="45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4.25">
      <c r="A27" s="46"/>
      <c r="B27" s="44"/>
      <c r="C27" s="44"/>
      <c r="D27" s="45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4.25">
      <c r="A28" s="46"/>
      <c r="B28" s="44"/>
      <c r="C28" s="44"/>
      <c r="D28" s="45"/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14.25">
      <c r="A29" s="46"/>
      <c r="B29" s="44"/>
      <c r="C29" s="44"/>
      <c r="D29" s="45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4.25">
      <c r="A30" s="46"/>
      <c r="B30" s="44"/>
      <c r="C30" s="44"/>
      <c r="D30" s="45"/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ht="14.25">
      <c r="A31" s="46"/>
      <c r="B31" s="44"/>
      <c r="C31" s="44"/>
      <c r="D31" s="45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14.25">
      <c r="A32" s="46"/>
      <c r="B32" s="44"/>
      <c r="C32" s="44"/>
      <c r="D32" s="45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ht="14.25">
      <c r="A33" s="46"/>
      <c r="B33" s="44"/>
      <c r="C33" s="44"/>
      <c r="D33" s="45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4.25">
      <c r="A34" s="46"/>
      <c r="B34" s="44"/>
      <c r="C34" s="44"/>
      <c r="D34" s="45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4.25">
      <c r="A35" s="46"/>
      <c r="B35" s="44"/>
      <c r="C35" s="44"/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14.25">
      <c r="A36" s="46"/>
      <c r="B36" s="44"/>
      <c r="C36" s="44"/>
      <c r="D36" s="45"/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4.25">
      <c r="A37" s="46"/>
      <c r="B37" s="44"/>
      <c r="C37" s="44"/>
      <c r="D37" s="45"/>
      <c r="E37" s="44"/>
      <c r="F37" s="45"/>
      <c r="G37" s="44"/>
      <c r="H37" s="45"/>
      <c r="I37" s="44"/>
      <c r="J37" s="45"/>
      <c r="K37" s="44"/>
      <c r="L37" s="45"/>
      <c r="M37" s="44"/>
      <c r="N37" s="45"/>
      <c r="O37" s="44"/>
      <c r="P37" s="45"/>
      <c r="Q37" s="44"/>
      <c r="R37" s="45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4.25">
      <c r="A38" s="46"/>
      <c r="B38" s="44"/>
      <c r="C38" s="44"/>
      <c r="D38" s="45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ht="14.25">
      <c r="A39" s="46"/>
      <c r="B39" s="44"/>
      <c r="C39" s="44"/>
      <c r="D39" s="45"/>
      <c r="E39" s="44"/>
      <c r="F39" s="45"/>
      <c r="G39" s="44"/>
      <c r="H39" s="45"/>
      <c r="I39" s="44"/>
      <c r="J39" s="45"/>
      <c r="K39" s="44"/>
      <c r="L39" s="45"/>
      <c r="M39" s="44"/>
      <c r="N39" s="45"/>
      <c r="O39" s="44"/>
      <c r="P39" s="45"/>
      <c r="Q39" s="44"/>
      <c r="R39" s="45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ht="14.25">
      <c r="A40" s="46"/>
      <c r="B40" s="44"/>
      <c r="C40" s="44"/>
      <c r="D40" s="45"/>
      <c r="E40" s="44"/>
      <c r="F40" s="45"/>
      <c r="G40" s="44"/>
      <c r="H40" s="45"/>
      <c r="I40" s="44"/>
      <c r="J40" s="45"/>
      <c r="K40" s="44"/>
      <c r="L40" s="45"/>
      <c r="M40" s="44"/>
      <c r="N40" s="45"/>
      <c r="O40" s="44"/>
      <c r="P40" s="45"/>
      <c r="Q40" s="44"/>
      <c r="R40" s="45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4.25">
      <c r="A41" s="46"/>
      <c r="B41" s="44"/>
      <c r="C41" s="44"/>
      <c r="D41" s="45"/>
      <c r="E41" s="44"/>
      <c r="F41" s="45"/>
      <c r="G41" s="44"/>
      <c r="H41" s="45"/>
      <c r="I41" s="44"/>
      <c r="J41" s="45"/>
      <c r="K41" s="44"/>
      <c r="L41" s="45"/>
      <c r="M41" s="44"/>
      <c r="N41" s="45"/>
      <c r="O41" s="44"/>
      <c r="P41" s="45"/>
      <c r="Q41" s="44"/>
      <c r="R41" s="45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4.25">
      <c r="A42" s="46"/>
      <c r="B42" s="44"/>
      <c r="C42" s="44"/>
      <c r="D42" s="45"/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ht="14.25">
      <c r="A43" s="46"/>
      <c r="B43" s="44"/>
      <c r="C43" s="44"/>
      <c r="D43" s="45"/>
      <c r="E43" s="44"/>
      <c r="F43" s="45"/>
      <c r="G43" s="44"/>
      <c r="H43" s="45"/>
      <c r="I43" s="44"/>
      <c r="J43" s="45"/>
      <c r="K43" s="44"/>
      <c r="L43" s="45"/>
      <c r="M43" s="44"/>
      <c r="N43" s="45"/>
      <c r="O43" s="44"/>
      <c r="P43" s="45"/>
      <c r="Q43" s="44"/>
      <c r="R43" s="45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ht="14.25">
      <c r="A44" s="46"/>
      <c r="B44" s="44"/>
      <c r="C44" s="44"/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  <c r="O44" s="44"/>
      <c r="P44" s="45"/>
      <c r="Q44" s="44"/>
      <c r="R44" s="45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4.25">
      <c r="A45" s="46"/>
      <c r="B45" s="44"/>
      <c r="C45" s="44"/>
      <c r="D45" s="45"/>
      <c r="E45" s="44"/>
      <c r="F45" s="45"/>
      <c r="G45" s="44"/>
      <c r="H45" s="45"/>
      <c r="I45" s="44"/>
      <c r="J45" s="45"/>
      <c r="K45" s="44"/>
      <c r="L45" s="45"/>
      <c r="M45" s="44"/>
      <c r="N45" s="45"/>
      <c r="O45" s="44"/>
      <c r="P45" s="45"/>
      <c r="Q45" s="44"/>
      <c r="R45" s="45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4.25">
      <c r="A46" s="46"/>
      <c r="B46" s="44"/>
      <c r="C46" s="44"/>
      <c r="D46" s="45"/>
      <c r="E46" s="44"/>
      <c r="F46" s="45"/>
      <c r="G46" s="44"/>
      <c r="H46" s="45"/>
      <c r="I46" s="44"/>
      <c r="J46" s="45"/>
      <c r="K46" s="44"/>
      <c r="L46" s="45"/>
      <c r="M46" s="44"/>
      <c r="N46" s="45"/>
      <c r="O46" s="44"/>
      <c r="P46" s="45"/>
      <c r="Q46" s="44"/>
      <c r="R46" s="45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4.25">
      <c r="A47" s="46"/>
      <c r="B47" s="44"/>
      <c r="C47" s="44"/>
      <c r="D47" s="45"/>
      <c r="E47" s="44"/>
      <c r="F47" s="45"/>
      <c r="G47" s="44"/>
      <c r="H47" s="45"/>
      <c r="I47" s="44"/>
      <c r="J47" s="45"/>
      <c r="K47" s="44"/>
      <c r="L47" s="45"/>
      <c r="M47" s="44"/>
      <c r="N47" s="45"/>
      <c r="O47" s="44"/>
      <c r="P47" s="45"/>
      <c r="Q47" s="44"/>
      <c r="R47" s="45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4.25">
      <c r="A48" s="46"/>
      <c r="B48" s="44"/>
      <c r="C48" s="44"/>
      <c r="D48" s="45"/>
      <c r="E48" s="44"/>
      <c r="F48" s="45"/>
      <c r="G48" s="44"/>
      <c r="H48" s="45"/>
      <c r="I48" s="44"/>
      <c r="J48" s="45"/>
      <c r="K48" s="44"/>
      <c r="L48" s="45"/>
      <c r="M48" s="44"/>
      <c r="N48" s="45"/>
      <c r="O48" s="44"/>
      <c r="P48" s="45"/>
      <c r="Q48" s="44"/>
      <c r="R48" s="45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4.25">
      <c r="A49" s="46"/>
      <c r="B49" s="44"/>
      <c r="C49" s="44"/>
      <c r="D49" s="45"/>
      <c r="E49" s="44"/>
      <c r="F49" s="45"/>
      <c r="G49" s="44"/>
      <c r="H49" s="45"/>
      <c r="I49" s="44"/>
      <c r="J49" s="45"/>
      <c r="K49" s="44"/>
      <c r="L49" s="45"/>
      <c r="M49" s="44"/>
      <c r="N49" s="45"/>
      <c r="O49" s="44"/>
      <c r="P49" s="45"/>
      <c r="Q49" s="44"/>
      <c r="R49" s="45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4.25">
      <c r="A50" s="46"/>
      <c r="B50" s="44"/>
      <c r="C50" s="44"/>
      <c r="D50" s="45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4"/>
      <c r="P50" s="45"/>
      <c r="Q50" s="44"/>
      <c r="R50" s="45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4.25">
      <c r="A51" s="46"/>
      <c r="B51" s="44"/>
      <c r="C51" s="44"/>
      <c r="D51" s="45"/>
      <c r="E51" s="44"/>
      <c r="F51" s="45"/>
      <c r="G51" s="44"/>
      <c r="H51" s="45"/>
      <c r="I51" s="44"/>
      <c r="J51" s="45"/>
      <c r="K51" s="44"/>
      <c r="L51" s="45"/>
      <c r="M51" s="44"/>
      <c r="N51" s="45"/>
      <c r="O51" s="44"/>
      <c r="P51" s="45"/>
      <c r="Q51" s="44"/>
      <c r="R51" s="45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4.25">
      <c r="A52" s="46"/>
      <c r="B52" s="44"/>
      <c r="C52" s="44"/>
      <c r="D52" s="45"/>
      <c r="E52" s="44"/>
      <c r="F52" s="45"/>
      <c r="G52" s="44"/>
      <c r="H52" s="45"/>
      <c r="I52" s="44"/>
      <c r="J52" s="45"/>
      <c r="K52" s="44"/>
      <c r="L52" s="45"/>
      <c r="M52" s="44"/>
      <c r="N52" s="45"/>
      <c r="O52" s="44"/>
      <c r="P52" s="45"/>
      <c r="Q52" s="44"/>
      <c r="R52" s="45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4.25">
      <c r="A53" s="46"/>
      <c r="B53" s="44"/>
      <c r="C53" s="44"/>
      <c r="D53" s="45"/>
      <c r="E53" s="44"/>
      <c r="F53" s="45"/>
      <c r="G53" s="44"/>
      <c r="H53" s="45"/>
      <c r="I53" s="44"/>
      <c r="J53" s="45"/>
      <c r="K53" s="44"/>
      <c r="L53" s="45"/>
      <c r="M53" s="44"/>
      <c r="N53" s="45"/>
      <c r="O53" s="44"/>
      <c r="P53" s="45"/>
      <c r="Q53" s="44"/>
      <c r="R53" s="45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4.25">
      <c r="A54" s="46"/>
      <c r="B54" s="44"/>
      <c r="C54" s="44"/>
      <c r="D54" s="45"/>
      <c r="E54" s="44"/>
      <c r="F54" s="45"/>
      <c r="G54" s="44"/>
      <c r="H54" s="45"/>
      <c r="I54" s="44"/>
      <c r="J54" s="45"/>
      <c r="K54" s="44"/>
      <c r="L54" s="45"/>
      <c r="M54" s="44"/>
      <c r="N54" s="45"/>
      <c r="O54" s="44"/>
      <c r="P54" s="45"/>
      <c r="Q54" s="44"/>
      <c r="R54" s="45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4.25">
      <c r="A55" s="46"/>
      <c r="B55" s="44"/>
      <c r="C55" s="44"/>
      <c r="D55" s="45"/>
      <c r="E55" s="44"/>
      <c r="F55" s="45"/>
      <c r="G55" s="44"/>
      <c r="H55" s="45"/>
      <c r="I55" s="44"/>
      <c r="J55" s="45"/>
      <c r="K55" s="44"/>
      <c r="L55" s="45"/>
      <c r="M55" s="44"/>
      <c r="N55" s="45"/>
      <c r="O55" s="44"/>
      <c r="P55" s="45"/>
      <c r="Q55" s="44"/>
      <c r="R55" s="45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4.25">
      <c r="A56" s="46"/>
      <c r="B56" s="44"/>
      <c r="C56" s="44"/>
      <c r="D56" s="45"/>
      <c r="E56" s="44"/>
      <c r="F56" s="45"/>
      <c r="G56" s="44"/>
      <c r="H56" s="45"/>
      <c r="I56" s="44"/>
      <c r="J56" s="45"/>
      <c r="K56" s="44"/>
      <c r="L56" s="45"/>
      <c r="M56" s="44"/>
      <c r="N56" s="45"/>
      <c r="O56" s="44"/>
      <c r="P56" s="45"/>
      <c r="Q56" s="44"/>
      <c r="R56" s="45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4.25">
      <c r="A57" s="46"/>
      <c r="B57" s="44"/>
      <c r="C57" s="44"/>
      <c r="D57" s="45"/>
      <c r="E57" s="44"/>
      <c r="F57" s="45"/>
      <c r="G57" s="44"/>
      <c r="H57" s="45"/>
      <c r="I57" s="44"/>
      <c r="J57" s="45"/>
      <c r="K57" s="44"/>
      <c r="L57" s="45"/>
      <c r="M57" s="44"/>
      <c r="N57" s="45"/>
      <c r="O57" s="44"/>
      <c r="P57" s="45"/>
      <c r="Q57" s="44"/>
      <c r="R57" s="45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4.25">
      <c r="A58" s="46"/>
      <c r="B58" s="44"/>
      <c r="C58" s="44"/>
      <c r="D58" s="45"/>
      <c r="E58" s="44"/>
      <c r="F58" s="45"/>
      <c r="G58" s="44"/>
      <c r="H58" s="45"/>
      <c r="I58" s="44"/>
      <c r="J58" s="45"/>
      <c r="K58" s="44"/>
      <c r="L58" s="45"/>
      <c r="M58" s="44"/>
      <c r="N58" s="45"/>
      <c r="O58" s="44"/>
      <c r="P58" s="45"/>
      <c r="Q58" s="44"/>
      <c r="R58" s="45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4.25">
      <c r="A59" s="46"/>
      <c r="B59" s="44"/>
      <c r="C59" s="44"/>
      <c r="D59" s="45"/>
      <c r="E59" s="44"/>
      <c r="F59" s="45"/>
      <c r="G59" s="44"/>
      <c r="H59" s="45"/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4.25">
      <c r="A60" s="46"/>
      <c r="B60" s="44"/>
      <c r="C60" s="44"/>
      <c r="D60" s="45"/>
      <c r="E60" s="44"/>
      <c r="F60" s="45"/>
      <c r="G60" s="44"/>
      <c r="H60" s="45"/>
      <c r="I60" s="44"/>
      <c r="J60" s="45"/>
      <c r="K60" s="44"/>
      <c r="L60" s="45"/>
      <c r="M60" s="44"/>
      <c r="N60" s="45"/>
      <c r="O60" s="44"/>
      <c r="P60" s="45"/>
      <c r="Q60" s="44"/>
      <c r="R60" s="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4.25">
      <c r="A61" s="46"/>
      <c r="B61" s="44"/>
      <c r="C61" s="44"/>
      <c r="D61" s="45"/>
      <c r="E61" s="44"/>
      <c r="F61" s="45"/>
      <c r="G61" s="44"/>
      <c r="H61" s="45"/>
      <c r="I61" s="44"/>
      <c r="J61" s="45"/>
      <c r="K61" s="44"/>
      <c r="L61" s="45"/>
      <c r="M61" s="44"/>
      <c r="N61" s="45"/>
      <c r="O61" s="44"/>
      <c r="P61" s="45"/>
      <c r="Q61" s="44"/>
      <c r="R61" s="45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4.25">
      <c r="A62" s="46"/>
      <c r="B62" s="44"/>
      <c r="C62" s="44"/>
      <c r="D62" s="45"/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4"/>
      <c r="P62" s="45"/>
      <c r="Q62" s="44"/>
      <c r="R62" s="45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4.25">
      <c r="A63" s="46"/>
      <c r="B63" s="44"/>
      <c r="C63" s="44"/>
      <c r="D63" s="45"/>
      <c r="E63" s="44"/>
      <c r="F63" s="45"/>
      <c r="G63" s="44"/>
      <c r="H63" s="45"/>
      <c r="I63" s="44"/>
      <c r="J63" s="45"/>
      <c r="K63" s="44"/>
      <c r="L63" s="45"/>
      <c r="M63" s="44"/>
      <c r="N63" s="45"/>
      <c r="O63" s="44"/>
      <c r="P63" s="45"/>
      <c r="Q63" s="44"/>
      <c r="R63" s="45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4.25">
      <c r="A64" s="46"/>
      <c r="B64" s="44"/>
      <c r="C64" s="44"/>
      <c r="D64" s="45"/>
      <c r="E64" s="44"/>
      <c r="F64" s="45"/>
      <c r="G64" s="44"/>
      <c r="H64" s="45"/>
      <c r="I64" s="44"/>
      <c r="J64" s="45"/>
      <c r="K64" s="44"/>
      <c r="L64" s="45"/>
      <c r="M64" s="44"/>
      <c r="N64" s="45"/>
      <c r="O64" s="44"/>
      <c r="P64" s="45"/>
      <c r="Q64" s="44"/>
      <c r="R64" s="45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4.25">
      <c r="A65" s="46"/>
      <c r="B65" s="44"/>
      <c r="C65" s="44"/>
      <c r="D65" s="45"/>
      <c r="E65" s="44"/>
      <c r="F65" s="45"/>
      <c r="G65" s="44"/>
      <c r="H65" s="45"/>
      <c r="I65" s="44"/>
      <c r="J65" s="45"/>
      <c r="K65" s="44"/>
      <c r="L65" s="45"/>
      <c r="M65" s="44"/>
      <c r="N65" s="45"/>
      <c r="O65" s="44"/>
      <c r="P65" s="45"/>
      <c r="Q65" s="44"/>
      <c r="R65" s="45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4.25">
      <c r="A66" s="46"/>
      <c r="B66" s="44"/>
      <c r="C66" s="44"/>
      <c r="D66" s="45"/>
      <c r="E66" s="44"/>
      <c r="F66" s="45"/>
      <c r="G66" s="44"/>
      <c r="H66" s="45"/>
      <c r="I66" s="44"/>
      <c r="J66" s="45"/>
      <c r="K66" s="44"/>
      <c r="L66" s="45"/>
      <c r="M66" s="44"/>
      <c r="N66" s="45"/>
      <c r="O66" s="44"/>
      <c r="P66" s="45"/>
      <c r="Q66" s="44"/>
      <c r="R66" s="45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4.25">
      <c r="A67" s="46"/>
      <c r="B67" s="44"/>
      <c r="C67" s="44"/>
      <c r="D67" s="45"/>
      <c r="E67" s="44"/>
      <c r="F67" s="45"/>
      <c r="G67" s="44"/>
      <c r="H67" s="45"/>
      <c r="I67" s="44"/>
      <c r="J67" s="45"/>
      <c r="K67" s="44"/>
      <c r="L67" s="45"/>
      <c r="M67" s="44"/>
      <c r="N67" s="45"/>
      <c r="O67" s="44"/>
      <c r="P67" s="45"/>
      <c r="Q67" s="44"/>
      <c r="R67" s="45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4.25">
      <c r="A68" s="46"/>
      <c r="B68" s="44"/>
      <c r="C68" s="44"/>
      <c r="D68" s="45"/>
      <c r="E68" s="44"/>
      <c r="F68" s="45"/>
      <c r="G68" s="44"/>
      <c r="H68" s="45"/>
      <c r="I68" s="44"/>
      <c r="J68" s="45"/>
      <c r="K68" s="44"/>
      <c r="L68" s="45"/>
      <c r="M68" s="44"/>
      <c r="N68" s="45"/>
      <c r="O68" s="44"/>
      <c r="P68" s="45"/>
      <c r="Q68" s="44"/>
      <c r="R68" s="45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4.25">
      <c r="A69" s="46"/>
      <c r="B69" s="44"/>
      <c r="C69" s="44"/>
      <c r="D69" s="45"/>
      <c r="E69" s="44"/>
      <c r="F69" s="45"/>
      <c r="G69" s="44"/>
      <c r="H69" s="45"/>
      <c r="I69" s="44"/>
      <c r="J69" s="45"/>
      <c r="K69" s="44"/>
      <c r="L69" s="45"/>
      <c r="M69" s="44"/>
      <c r="N69" s="45"/>
      <c r="O69" s="44"/>
      <c r="P69" s="45"/>
      <c r="Q69" s="44"/>
      <c r="R69" s="45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4.25">
      <c r="A70" s="46"/>
      <c r="B70" s="44"/>
      <c r="C70" s="44"/>
      <c r="D70" s="45"/>
      <c r="E70" s="44"/>
      <c r="F70" s="45"/>
      <c r="G70" s="44"/>
      <c r="H70" s="45"/>
      <c r="I70" s="44"/>
      <c r="J70" s="45"/>
      <c r="K70" s="44"/>
      <c r="L70" s="45"/>
      <c r="M70" s="44"/>
      <c r="N70" s="45"/>
      <c r="O70" s="44"/>
      <c r="P70" s="45"/>
      <c r="Q70" s="44"/>
      <c r="R70" s="45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4.25">
      <c r="A71" s="46"/>
      <c r="B71" s="44"/>
      <c r="C71" s="44"/>
      <c r="D71" s="45"/>
      <c r="E71" s="44"/>
      <c r="F71" s="45"/>
      <c r="G71" s="44"/>
      <c r="H71" s="45"/>
      <c r="I71" s="44"/>
      <c r="J71" s="45"/>
      <c r="K71" s="44"/>
      <c r="L71" s="45"/>
      <c r="M71" s="44"/>
      <c r="N71" s="45"/>
      <c r="O71" s="44"/>
      <c r="P71" s="45"/>
      <c r="Q71" s="44"/>
      <c r="R71" s="45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4.25">
      <c r="A72" s="46"/>
      <c r="B72" s="44"/>
      <c r="C72" s="44"/>
      <c r="D72" s="45"/>
      <c r="E72" s="44"/>
      <c r="F72" s="45"/>
      <c r="G72" s="44"/>
      <c r="H72" s="45"/>
      <c r="I72" s="44"/>
      <c r="J72" s="45"/>
      <c r="K72" s="44"/>
      <c r="L72" s="45"/>
      <c r="M72" s="44"/>
      <c r="N72" s="45"/>
      <c r="O72" s="44"/>
      <c r="P72" s="45"/>
      <c r="Q72" s="44"/>
      <c r="R72" s="45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4.25">
      <c r="A73" s="46"/>
      <c r="B73" s="44"/>
      <c r="C73" s="44"/>
      <c r="D73" s="45"/>
      <c r="E73" s="44"/>
      <c r="F73" s="45"/>
      <c r="G73" s="44"/>
      <c r="H73" s="45"/>
      <c r="I73" s="44"/>
      <c r="J73" s="45"/>
      <c r="K73" s="44"/>
      <c r="L73" s="45"/>
      <c r="M73" s="44"/>
      <c r="N73" s="45"/>
      <c r="O73" s="44"/>
      <c r="P73" s="45"/>
      <c r="Q73" s="44"/>
      <c r="R73" s="45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4.25">
      <c r="A74" s="46"/>
      <c r="B74" s="44"/>
      <c r="C74" s="44"/>
      <c r="D74" s="45"/>
      <c r="E74" s="44"/>
      <c r="F74" s="45"/>
      <c r="G74" s="44"/>
      <c r="H74" s="45"/>
      <c r="I74" s="44"/>
      <c r="J74" s="45"/>
      <c r="K74" s="44"/>
      <c r="L74" s="45"/>
      <c r="M74" s="44"/>
      <c r="N74" s="45"/>
      <c r="O74" s="44"/>
      <c r="P74" s="45"/>
      <c r="Q74" s="44"/>
      <c r="R74" s="45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4.25">
      <c r="A75" s="46"/>
      <c r="B75" s="44"/>
      <c r="C75" s="44"/>
      <c r="D75" s="45"/>
      <c r="E75" s="44"/>
      <c r="F75" s="45"/>
      <c r="G75" s="44"/>
      <c r="H75" s="45"/>
      <c r="I75" s="44"/>
      <c r="J75" s="45"/>
      <c r="K75" s="44"/>
      <c r="L75" s="45"/>
      <c r="M75" s="44"/>
      <c r="N75" s="45"/>
      <c r="O75" s="44"/>
      <c r="P75" s="45"/>
      <c r="Q75" s="44"/>
      <c r="R75" s="45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4.25">
      <c r="A76" s="46"/>
      <c r="B76" s="44"/>
      <c r="C76" s="44"/>
      <c r="D76" s="45"/>
      <c r="E76" s="44"/>
      <c r="F76" s="45"/>
      <c r="G76" s="44"/>
      <c r="H76" s="45"/>
      <c r="I76" s="44"/>
      <c r="J76" s="45"/>
      <c r="K76" s="44"/>
      <c r="L76" s="45"/>
      <c r="M76" s="44"/>
      <c r="N76" s="45"/>
      <c r="O76" s="44"/>
      <c r="P76" s="45"/>
      <c r="Q76" s="44"/>
      <c r="R76" s="45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4.25">
      <c r="A77" s="46"/>
      <c r="B77" s="44"/>
      <c r="C77" s="44"/>
      <c r="D77" s="45"/>
      <c r="E77" s="44"/>
      <c r="F77" s="45"/>
      <c r="G77" s="44"/>
      <c r="H77" s="45"/>
      <c r="I77" s="44"/>
      <c r="J77" s="45"/>
      <c r="K77" s="44"/>
      <c r="L77" s="45"/>
      <c r="M77" s="44"/>
      <c r="N77" s="45"/>
      <c r="O77" s="44"/>
      <c r="P77" s="45"/>
      <c r="Q77" s="44"/>
      <c r="R77" s="45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4.25">
      <c r="A78" s="46"/>
      <c r="B78" s="44"/>
      <c r="C78" s="44"/>
      <c r="D78" s="45"/>
      <c r="E78" s="44"/>
      <c r="F78" s="45"/>
      <c r="G78" s="44"/>
      <c r="H78" s="45"/>
      <c r="I78" s="44"/>
      <c r="J78" s="45"/>
      <c r="K78" s="44"/>
      <c r="L78" s="45"/>
      <c r="M78" s="44"/>
      <c r="N78" s="45"/>
      <c r="O78" s="44"/>
      <c r="P78" s="45"/>
      <c r="Q78" s="44"/>
      <c r="R78" s="45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4.25">
      <c r="A79" s="46"/>
      <c r="B79" s="44"/>
      <c r="C79" s="44"/>
      <c r="D79" s="45"/>
      <c r="E79" s="44"/>
      <c r="F79" s="45"/>
      <c r="G79" s="44"/>
      <c r="H79" s="45"/>
      <c r="I79" s="44"/>
      <c r="J79" s="45"/>
      <c r="K79" s="44"/>
      <c r="L79" s="45"/>
      <c r="M79" s="44"/>
      <c r="N79" s="45"/>
      <c r="O79" s="44"/>
      <c r="P79" s="45"/>
      <c r="Q79" s="44"/>
      <c r="R79" s="45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4.25">
      <c r="A80" s="46"/>
      <c r="B80" s="44"/>
      <c r="C80" s="44"/>
      <c r="D80" s="45"/>
      <c r="E80" s="44"/>
      <c r="F80" s="45"/>
      <c r="G80" s="44"/>
      <c r="H80" s="45"/>
      <c r="I80" s="44"/>
      <c r="J80" s="45"/>
      <c r="K80" s="44"/>
      <c r="L80" s="45"/>
      <c r="M80" s="44"/>
      <c r="N80" s="45"/>
      <c r="O80" s="44"/>
      <c r="P80" s="45"/>
      <c r="Q80" s="44"/>
      <c r="R80" s="45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4.25">
      <c r="A81" s="46"/>
      <c r="B81" s="44"/>
      <c r="C81" s="44"/>
      <c r="D81" s="45"/>
      <c r="E81" s="44"/>
      <c r="F81" s="45"/>
      <c r="G81" s="44"/>
      <c r="H81" s="45"/>
      <c r="I81" s="44"/>
      <c r="J81" s="45"/>
      <c r="K81" s="44"/>
      <c r="L81" s="45"/>
      <c r="M81" s="44"/>
      <c r="N81" s="45"/>
      <c r="O81" s="44"/>
      <c r="P81" s="45"/>
      <c r="Q81" s="44"/>
      <c r="R81" s="45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4.25">
      <c r="A82" s="46"/>
      <c r="B82" s="44"/>
      <c r="C82" s="44"/>
      <c r="D82" s="45"/>
      <c r="E82" s="44"/>
      <c r="F82" s="45"/>
      <c r="G82" s="44"/>
      <c r="H82" s="45"/>
      <c r="I82" s="44"/>
      <c r="J82" s="45"/>
      <c r="K82" s="44"/>
      <c r="L82" s="45"/>
      <c r="M82" s="44"/>
      <c r="N82" s="45"/>
      <c r="O82" s="44"/>
      <c r="P82" s="45"/>
      <c r="Q82" s="44"/>
      <c r="R82" s="45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4.25">
      <c r="A83" s="46"/>
      <c r="B83" s="44"/>
      <c r="C83" s="44"/>
      <c r="D83" s="45"/>
      <c r="E83" s="44"/>
      <c r="F83" s="45"/>
      <c r="G83" s="44"/>
      <c r="H83" s="45"/>
      <c r="I83" s="44"/>
      <c r="J83" s="45"/>
      <c r="K83" s="44"/>
      <c r="L83" s="45"/>
      <c r="M83" s="44"/>
      <c r="N83" s="45"/>
      <c r="O83" s="44"/>
      <c r="P83" s="45"/>
      <c r="Q83" s="44"/>
      <c r="R83" s="45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4.25">
      <c r="A84" s="46"/>
      <c r="B84" s="44"/>
      <c r="C84" s="44"/>
      <c r="D84" s="45"/>
      <c r="E84" s="44"/>
      <c r="F84" s="45"/>
      <c r="G84" s="44"/>
      <c r="H84" s="45"/>
      <c r="I84" s="44"/>
      <c r="J84" s="45"/>
      <c r="K84" s="44"/>
      <c r="L84" s="45"/>
      <c r="M84" s="44"/>
      <c r="N84" s="45"/>
      <c r="O84" s="44"/>
      <c r="P84" s="45"/>
      <c r="Q84" s="44"/>
      <c r="R84" s="45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4.25">
      <c r="A85" s="46"/>
      <c r="B85" s="44"/>
      <c r="C85" s="44"/>
      <c r="D85" s="45"/>
      <c r="E85" s="44"/>
      <c r="F85" s="45"/>
      <c r="G85" s="44"/>
      <c r="H85" s="45"/>
      <c r="I85" s="44"/>
      <c r="J85" s="45"/>
      <c r="K85" s="44"/>
      <c r="L85" s="45"/>
      <c r="M85" s="44"/>
      <c r="N85" s="45"/>
      <c r="O85" s="44"/>
      <c r="P85" s="45"/>
      <c r="Q85" s="44"/>
      <c r="R85" s="45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4.25">
      <c r="A86" s="46"/>
      <c r="B86" s="44"/>
      <c r="C86" s="44"/>
      <c r="D86" s="45"/>
      <c r="E86" s="44"/>
      <c r="F86" s="45"/>
      <c r="G86" s="44"/>
      <c r="H86" s="45"/>
      <c r="I86" s="44"/>
      <c r="J86" s="45"/>
      <c r="K86" s="44"/>
      <c r="L86" s="45"/>
      <c r="M86" s="44"/>
      <c r="N86" s="45"/>
      <c r="O86" s="44"/>
      <c r="P86" s="45"/>
      <c r="Q86" s="44"/>
      <c r="R86" s="45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4.25">
      <c r="A87" s="46"/>
      <c r="B87" s="44"/>
      <c r="C87" s="44"/>
      <c r="D87" s="45"/>
      <c r="E87" s="44"/>
      <c r="F87" s="45"/>
      <c r="G87" s="44"/>
      <c r="H87" s="45"/>
      <c r="I87" s="44"/>
      <c r="J87" s="45"/>
      <c r="K87" s="44"/>
      <c r="L87" s="45"/>
      <c r="M87" s="44"/>
      <c r="N87" s="45"/>
      <c r="O87" s="44"/>
      <c r="P87" s="45"/>
      <c r="Q87" s="44"/>
      <c r="R87" s="45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4.25">
      <c r="A88" s="46"/>
      <c r="B88" s="44"/>
      <c r="C88" s="44"/>
      <c r="D88" s="45"/>
      <c r="E88" s="44"/>
      <c r="F88" s="45"/>
      <c r="G88" s="44"/>
      <c r="H88" s="45"/>
      <c r="I88" s="44"/>
      <c r="J88" s="45"/>
      <c r="K88" s="44"/>
      <c r="L88" s="45"/>
      <c r="M88" s="44"/>
      <c r="N88" s="45"/>
      <c r="O88" s="44"/>
      <c r="P88" s="45"/>
      <c r="Q88" s="44"/>
      <c r="R88" s="45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4.25">
      <c r="A89" s="46"/>
      <c r="B89" s="44"/>
      <c r="C89" s="44"/>
      <c r="D89" s="45"/>
      <c r="E89" s="44"/>
      <c r="F89" s="45"/>
      <c r="G89" s="44"/>
      <c r="H89" s="45"/>
      <c r="I89" s="44"/>
      <c r="J89" s="45"/>
      <c r="K89" s="44"/>
      <c r="L89" s="45"/>
      <c r="M89" s="44"/>
      <c r="N89" s="45"/>
      <c r="O89" s="44"/>
      <c r="P89" s="45"/>
      <c r="Q89" s="44"/>
      <c r="R89" s="45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4.25">
      <c r="A90" s="46"/>
      <c r="B90" s="44"/>
      <c r="C90" s="44"/>
      <c r="D90" s="45"/>
      <c r="E90" s="44"/>
      <c r="F90" s="45"/>
      <c r="G90" s="44"/>
      <c r="H90" s="45"/>
      <c r="I90" s="44"/>
      <c r="J90" s="45"/>
      <c r="K90" s="44"/>
      <c r="L90" s="45"/>
      <c r="M90" s="44"/>
      <c r="N90" s="45"/>
      <c r="O90" s="44"/>
      <c r="P90" s="45"/>
      <c r="Q90" s="44"/>
      <c r="R90" s="45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4.25">
      <c r="A91" s="46"/>
      <c r="B91" s="44"/>
      <c r="C91" s="44"/>
      <c r="D91" s="45"/>
      <c r="E91" s="44"/>
      <c r="F91" s="45"/>
      <c r="G91" s="44"/>
      <c r="H91" s="45"/>
      <c r="I91" s="44"/>
      <c r="J91" s="45"/>
      <c r="K91" s="44"/>
      <c r="L91" s="45"/>
      <c r="M91" s="44"/>
      <c r="N91" s="45"/>
      <c r="O91" s="44"/>
      <c r="P91" s="45"/>
      <c r="Q91" s="44"/>
      <c r="R91" s="45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4.25">
      <c r="A92" s="46"/>
      <c r="B92" s="44"/>
      <c r="C92" s="44"/>
      <c r="D92" s="45"/>
      <c r="E92" s="44"/>
      <c r="F92" s="45"/>
      <c r="G92" s="44"/>
      <c r="H92" s="45"/>
      <c r="I92" s="44"/>
      <c r="J92" s="45"/>
      <c r="K92" s="44"/>
      <c r="L92" s="45"/>
      <c r="M92" s="44"/>
      <c r="N92" s="45"/>
      <c r="O92" s="44"/>
      <c r="P92" s="45"/>
      <c r="Q92" s="44"/>
      <c r="R92" s="45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4.25">
      <c r="A93" s="46"/>
      <c r="B93" s="44"/>
      <c r="C93" s="44"/>
      <c r="D93" s="45"/>
      <c r="E93" s="44"/>
      <c r="F93" s="45"/>
      <c r="G93" s="44"/>
      <c r="H93" s="45"/>
      <c r="I93" s="44"/>
      <c r="J93" s="45"/>
      <c r="K93" s="44"/>
      <c r="L93" s="45"/>
      <c r="M93" s="44"/>
      <c r="N93" s="45"/>
      <c r="O93" s="44"/>
      <c r="P93" s="45"/>
      <c r="Q93" s="44"/>
      <c r="R93" s="45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4.25">
      <c r="A94" s="46"/>
      <c r="B94" s="44"/>
      <c r="C94" s="44"/>
      <c r="D94" s="45"/>
      <c r="E94" s="44"/>
      <c r="F94" s="45"/>
      <c r="G94" s="44"/>
      <c r="H94" s="45"/>
      <c r="I94" s="44"/>
      <c r="J94" s="45"/>
      <c r="K94" s="44"/>
      <c r="L94" s="45"/>
      <c r="M94" s="44"/>
      <c r="N94" s="45"/>
      <c r="O94" s="44"/>
      <c r="P94" s="45"/>
      <c r="Q94" s="44"/>
      <c r="R94" s="45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4.25">
      <c r="A95" s="46"/>
      <c r="B95" s="44"/>
      <c r="C95" s="44"/>
      <c r="D95" s="45"/>
      <c r="E95" s="44"/>
      <c r="F95" s="45"/>
      <c r="G95" s="44"/>
      <c r="H95" s="45"/>
      <c r="I95" s="44"/>
      <c r="J95" s="45"/>
      <c r="K95" s="44"/>
      <c r="L95" s="45"/>
      <c r="M95" s="44"/>
      <c r="N95" s="45"/>
      <c r="O95" s="44"/>
      <c r="P95" s="45"/>
      <c r="Q95" s="44"/>
      <c r="R95" s="45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4.25">
      <c r="A96" s="46"/>
      <c r="B96" s="44"/>
      <c r="C96" s="44"/>
      <c r="D96" s="45"/>
      <c r="E96" s="44"/>
      <c r="F96" s="45"/>
      <c r="G96" s="44"/>
      <c r="H96" s="45"/>
      <c r="I96" s="44"/>
      <c r="J96" s="45"/>
      <c r="K96" s="44"/>
      <c r="L96" s="45"/>
      <c r="M96" s="44"/>
      <c r="N96" s="45"/>
      <c r="O96" s="44"/>
      <c r="P96" s="45"/>
      <c r="Q96" s="44"/>
      <c r="R96" s="45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4.25">
      <c r="A97" s="46"/>
      <c r="B97" s="44"/>
      <c r="C97" s="44"/>
      <c r="D97" s="45"/>
      <c r="E97" s="44"/>
      <c r="F97" s="45"/>
      <c r="G97" s="44"/>
      <c r="H97" s="45"/>
      <c r="I97" s="44"/>
      <c r="J97" s="45"/>
      <c r="K97" s="44"/>
      <c r="L97" s="45"/>
      <c r="M97" s="44"/>
      <c r="N97" s="45"/>
      <c r="O97" s="44"/>
      <c r="P97" s="45"/>
      <c r="Q97" s="44"/>
      <c r="R97" s="45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4.25">
      <c r="A98" s="46"/>
      <c r="B98" s="44"/>
      <c r="C98" s="44"/>
      <c r="D98" s="45"/>
      <c r="E98" s="44"/>
      <c r="F98" s="45"/>
      <c r="G98" s="44"/>
      <c r="H98" s="45"/>
      <c r="I98" s="44"/>
      <c r="J98" s="45"/>
      <c r="K98" s="44"/>
      <c r="L98" s="45"/>
      <c r="M98" s="44"/>
      <c r="N98" s="45"/>
      <c r="O98" s="44"/>
      <c r="P98" s="45"/>
      <c r="Q98" s="44"/>
      <c r="R98" s="45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4.25">
      <c r="A99" s="46"/>
      <c r="B99" s="44"/>
      <c r="C99" s="44"/>
      <c r="D99" s="45"/>
      <c r="E99" s="44"/>
      <c r="F99" s="45"/>
      <c r="G99" s="44"/>
      <c r="H99" s="45"/>
      <c r="I99" s="44"/>
      <c r="J99" s="45"/>
      <c r="K99" s="44"/>
      <c r="L99" s="45"/>
      <c r="M99" s="44"/>
      <c r="N99" s="45"/>
      <c r="O99" s="44"/>
      <c r="P99" s="45"/>
      <c r="Q99" s="44"/>
      <c r="R99" s="45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4.25">
      <c r="A100" s="46"/>
      <c r="B100" s="44"/>
      <c r="C100" s="44"/>
      <c r="D100" s="45"/>
      <c r="E100" s="44"/>
      <c r="F100" s="45"/>
      <c r="G100" s="44"/>
      <c r="H100" s="45"/>
      <c r="I100" s="44"/>
      <c r="J100" s="45"/>
      <c r="K100" s="44"/>
      <c r="L100" s="45"/>
      <c r="M100" s="44"/>
      <c r="N100" s="45"/>
      <c r="O100" s="44"/>
      <c r="P100" s="45"/>
      <c r="Q100" s="44"/>
      <c r="R100" s="45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4.25">
      <c r="A101" s="46"/>
      <c r="B101" s="44"/>
      <c r="C101" s="44"/>
      <c r="D101" s="45"/>
      <c r="E101" s="44"/>
      <c r="F101" s="45"/>
      <c r="G101" s="44"/>
      <c r="H101" s="45"/>
      <c r="I101" s="44"/>
      <c r="J101" s="45"/>
      <c r="K101" s="44"/>
      <c r="L101" s="45"/>
      <c r="M101" s="44"/>
      <c r="N101" s="45"/>
      <c r="O101" s="44"/>
      <c r="P101" s="45"/>
      <c r="Q101" s="44"/>
      <c r="R101" s="45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4.25">
      <c r="A102" s="46"/>
      <c r="B102" s="44"/>
      <c r="C102" s="44"/>
      <c r="D102" s="45"/>
      <c r="E102" s="44"/>
      <c r="F102" s="45"/>
      <c r="G102" s="44"/>
      <c r="H102" s="45"/>
      <c r="I102" s="44"/>
      <c r="J102" s="45"/>
      <c r="K102" s="44"/>
      <c r="L102" s="45"/>
      <c r="M102" s="44"/>
      <c r="N102" s="45"/>
      <c r="O102" s="44"/>
      <c r="P102" s="45"/>
      <c r="Q102" s="44"/>
      <c r="R102" s="45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4.25">
      <c r="A103" s="46"/>
      <c r="B103" s="44"/>
      <c r="C103" s="44"/>
      <c r="D103" s="45"/>
      <c r="E103" s="44"/>
      <c r="F103" s="45"/>
      <c r="G103" s="44"/>
      <c r="H103" s="45"/>
      <c r="I103" s="44"/>
      <c r="J103" s="45"/>
      <c r="K103" s="44"/>
      <c r="L103" s="45"/>
      <c r="M103" s="44"/>
      <c r="N103" s="45"/>
      <c r="O103" s="44"/>
      <c r="P103" s="45"/>
      <c r="Q103" s="44"/>
      <c r="R103" s="4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4.25">
      <c r="A104" s="46"/>
      <c r="B104" s="44"/>
      <c r="C104" s="44"/>
      <c r="D104" s="45"/>
      <c r="E104" s="44"/>
      <c r="F104" s="45"/>
      <c r="G104" s="44"/>
      <c r="H104" s="45"/>
      <c r="I104" s="44"/>
      <c r="J104" s="45"/>
      <c r="K104" s="44"/>
      <c r="L104" s="45"/>
      <c r="M104" s="44"/>
      <c r="N104" s="45"/>
      <c r="O104" s="44"/>
      <c r="P104" s="45"/>
      <c r="Q104" s="44"/>
      <c r="R104" s="45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4.25">
      <c r="A105" s="46"/>
      <c r="B105" s="44"/>
      <c r="C105" s="44"/>
      <c r="D105" s="45"/>
      <c r="E105" s="44"/>
      <c r="F105" s="45"/>
      <c r="G105" s="44"/>
      <c r="H105" s="45"/>
      <c r="I105" s="44"/>
      <c r="J105" s="45"/>
      <c r="K105" s="44"/>
      <c r="L105" s="45"/>
      <c r="M105" s="44"/>
      <c r="N105" s="45"/>
      <c r="O105" s="44"/>
      <c r="P105" s="45"/>
      <c r="Q105" s="44"/>
      <c r="R105" s="45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4.25">
      <c r="A106" s="46"/>
      <c r="B106" s="44"/>
      <c r="C106" s="44"/>
      <c r="D106" s="45"/>
      <c r="E106" s="44"/>
      <c r="F106" s="45"/>
      <c r="G106" s="44"/>
      <c r="H106" s="45"/>
      <c r="I106" s="44"/>
      <c r="J106" s="45"/>
      <c r="K106" s="44"/>
      <c r="L106" s="45"/>
      <c r="M106" s="44"/>
      <c r="N106" s="45"/>
      <c r="O106" s="44"/>
      <c r="P106" s="45"/>
      <c r="Q106" s="44"/>
      <c r="R106" s="45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4.25">
      <c r="A107" s="46"/>
      <c r="B107" s="44"/>
      <c r="C107" s="44"/>
      <c r="D107" s="45"/>
      <c r="E107" s="44"/>
      <c r="F107" s="45"/>
      <c r="G107" s="44"/>
      <c r="H107" s="45"/>
      <c r="I107" s="44"/>
      <c r="J107" s="45"/>
      <c r="K107" s="44"/>
      <c r="L107" s="45"/>
      <c r="M107" s="44"/>
      <c r="N107" s="45"/>
      <c r="O107" s="44"/>
      <c r="P107" s="45"/>
      <c r="Q107" s="44"/>
      <c r="R107" s="45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4.25">
      <c r="A108" s="46"/>
      <c r="B108" s="44"/>
      <c r="C108" s="44"/>
      <c r="D108" s="45"/>
      <c r="E108" s="44"/>
      <c r="F108" s="45"/>
      <c r="G108" s="44"/>
      <c r="H108" s="45"/>
      <c r="I108" s="44"/>
      <c r="J108" s="45"/>
      <c r="K108" s="44"/>
      <c r="L108" s="45"/>
      <c r="M108" s="44"/>
      <c r="N108" s="45"/>
      <c r="O108" s="44"/>
      <c r="P108" s="45"/>
      <c r="Q108" s="44"/>
      <c r="R108" s="45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4.25">
      <c r="A109" s="46"/>
      <c r="B109" s="44"/>
      <c r="C109" s="44"/>
      <c r="D109" s="45"/>
      <c r="E109" s="44"/>
      <c r="F109" s="45"/>
      <c r="G109" s="44"/>
      <c r="H109" s="45"/>
      <c r="I109" s="44"/>
      <c r="J109" s="45"/>
      <c r="K109" s="44"/>
      <c r="L109" s="45"/>
      <c r="M109" s="44"/>
      <c r="N109" s="45"/>
      <c r="O109" s="44"/>
      <c r="P109" s="45"/>
      <c r="Q109" s="44"/>
      <c r="R109" s="45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4.25">
      <c r="A110" s="46"/>
      <c r="B110" s="44"/>
      <c r="C110" s="44"/>
      <c r="D110" s="45"/>
      <c r="E110" s="44"/>
      <c r="F110" s="45"/>
      <c r="G110" s="44"/>
      <c r="H110" s="45"/>
      <c r="I110" s="44"/>
      <c r="J110" s="45"/>
      <c r="K110" s="44"/>
      <c r="L110" s="45"/>
      <c r="M110" s="44"/>
      <c r="N110" s="45"/>
      <c r="O110" s="44"/>
      <c r="P110" s="45"/>
      <c r="Q110" s="44"/>
      <c r="R110" s="45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4.25">
      <c r="A111" s="46"/>
      <c r="B111" s="44"/>
      <c r="C111" s="44"/>
      <c r="D111" s="45"/>
      <c r="E111" s="44"/>
      <c r="F111" s="45"/>
      <c r="G111" s="44"/>
      <c r="H111" s="45"/>
      <c r="I111" s="44"/>
      <c r="J111" s="45"/>
      <c r="K111" s="44"/>
      <c r="L111" s="45"/>
      <c r="M111" s="44"/>
      <c r="N111" s="45"/>
      <c r="O111" s="44"/>
      <c r="P111" s="45"/>
      <c r="Q111" s="44"/>
      <c r="R111" s="45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4.25">
      <c r="A112" s="46"/>
      <c r="B112" s="44"/>
      <c r="C112" s="44"/>
      <c r="D112" s="45"/>
      <c r="E112" s="44"/>
      <c r="F112" s="45"/>
      <c r="G112" s="44"/>
      <c r="H112" s="45"/>
      <c r="I112" s="44"/>
      <c r="J112" s="45"/>
      <c r="K112" s="44"/>
      <c r="L112" s="45"/>
      <c r="M112" s="44"/>
      <c r="N112" s="45"/>
      <c r="O112" s="44"/>
      <c r="P112" s="45"/>
      <c r="Q112" s="44"/>
      <c r="R112" s="45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4.25">
      <c r="A113" s="46"/>
      <c r="B113" s="44"/>
      <c r="C113" s="44"/>
      <c r="D113" s="45"/>
      <c r="E113" s="44"/>
      <c r="F113" s="45"/>
      <c r="G113" s="44"/>
      <c r="H113" s="45"/>
      <c r="I113" s="44"/>
      <c r="J113" s="45"/>
      <c r="K113" s="44"/>
      <c r="L113" s="45"/>
      <c r="M113" s="44"/>
      <c r="N113" s="45"/>
      <c r="O113" s="44"/>
      <c r="P113" s="45"/>
      <c r="Q113" s="44"/>
      <c r="R113" s="45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4.25">
      <c r="A114" s="46"/>
      <c r="B114" s="44"/>
      <c r="C114" s="44"/>
      <c r="D114" s="45"/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44"/>
      <c r="P114" s="45"/>
      <c r="Q114" s="44"/>
      <c r="R114" s="45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4.25">
      <c r="A115" s="46"/>
      <c r="B115" s="44"/>
      <c r="C115" s="44"/>
      <c r="D115" s="45"/>
      <c r="E115" s="44"/>
      <c r="F115" s="45"/>
      <c r="G115" s="44"/>
      <c r="H115" s="45"/>
      <c r="I115" s="44"/>
      <c r="J115" s="45"/>
      <c r="K115" s="44"/>
      <c r="L115" s="45"/>
      <c r="M115" s="44"/>
      <c r="N115" s="45"/>
      <c r="O115" s="44"/>
      <c r="P115" s="45"/>
      <c r="Q115" s="44"/>
      <c r="R115" s="45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4.25">
      <c r="A116" s="46"/>
      <c r="B116" s="44"/>
      <c r="C116" s="44"/>
      <c r="D116" s="45"/>
      <c r="E116" s="44"/>
      <c r="F116" s="45"/>
      <c r="G116" s="44"/>
      <c r="H116" s="45"/>
      <c r="I116" s="44"/>
      <c r="J116" s="45"/>
      <c r="K116" s="44"/>
      <c r="L116" s="45"/>
      <c r="M116" s="44"/>
      <c r="N116" s="45"/>
      <c r="O116" s="44"/>
      <c r="P116" s="45"/>
      <c r="Q116" s="44"/>
      <c r="R116" s="45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4.25">
      <c r="A117" s="46"/>
      <c r="B117" s="44"/>
      <c r="C117" s="44"/>
      <c r="D117" s="45"/>
      <c r="E117" s="44"/>
      <c r="F117" s="45"/>
      <c r="G117" s="44"/>
      <c r="H117" s="45"/>
      <c r="I117" s="44"/>
      <c r="J117" s="45"/>
      <c r="K117" s="44"/>
      <c r="L117" s="45"/>
      <c r="M117" s="44"/>
      <c r="N117" s="45"/>
      <c r="O117" s="44"/>
      <c r="P117" s="45"/>
      <c r="Q117" s="44"/>
      <c r="R117" s="45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4.25">
      <c r="A118" s="46"/>
      <c r="B118" s="44"/>
      <c r="C118" s="44"/>
      <c r="D118" s="45"/>
      <c r="E118" s="44"/>
      <c r="F118" s="45"/>
      <c r="G118" s="44"/>
      <c r="H118" s="45"/>
      <c r="I118" s="44"/>
      <c r="J118" s="45"/>
      <c r="K118" s="44"/>
      <c r="L118" s="45"/>
      <c r="M118" s="44"/>
      <c r="N118" s="45"/>
      <c r="O118" s="44"/>
      <c r="P118" s="45"/>
      <c r="Q118" s="44"/>
      <c r="R118" s="45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4.25">
      <c r="A119" s="46"/>
      <c r="B119" s="44"/>
      <c r="C119" s="44"/>
      <c r="D119" s="45"/>
      <c r="E119" s="44"/>
      <c r="F119" s="45"/>
      <c r="G119" s="44"/>
      <c r="H119" s="45"/>
      <c r="I119" s="44"/>
      <c r="J119" s="45"/>
      <c r="K119" s="44"/>
      <c r="L119" s="45"/>
      <c r="M119" s="44"/>
      <c r="N119" s="45"/>
      <c r="O119" s="44"/>
      <c r="P119" s="45"/>
      <c r="Q119" s="44"/>
      <c r="R119" s="45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4.25">
      <c r="A120" s="46"/>
      <c r="B120" s="44"/>
      <c r="C120" s="44"/>
      <c r="D120" s="45"/>
      <c r="E120" s="44"/>
      <c r="F120" s="45"/>
      <c r="G120" s="44"/>
      <c r="H120" s="45"/>
      <c r="I120" s="44"/>
      <c r="J120" s="45"/>
      <c r="K120" s="44"/>
      <c r="L120" s="45"/>
      <c r="M120" s="44"/>
      <c r="N120" s="45"/>
      <c r="O120" s="44"/>
      <c r="P120" s="45"/>
      <c r="Q120" s="44"/>
      <c r="R120" s="45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4.25">
      <c r="A121" s="46"/>
      <c r="B121" s="44"/>
      <c r="C121" s="44"/>
      <c r="D121" s="45"/>
      <c r="E121" s="44"/>
      <c r="F121" s="45"/>
      <c r="G121" s="44"/>
      <c r="H121" s="45"/>
      <c r="I121" s="44"/>
      <c r="J121" s="45"/>
      <c r="K121" s="44"/>
      <c r="L121" s="45"/>
      <c r="M121" s="44"/>
      <c r="N121" s="45"/>
      <c r="O121" s="44"/>
      <c r="P121" s="45"/>
      <c r="Q121" s="44"/>
      <c r="R121" s="45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4.25">
      <c r="A122" s="46"/>
      <c r="B122" s="44"/>
      <c r="C122" s="44"/>
      <c r="D122" s="45"/>
      <c r="E122" s="44"/>
      <c r="F122" s="45"/>
      <c r="G122" s="44"/>
      <c r="H122" s="45"/>
      <c r="I122" s="44"/>
      <c r="J122" s="45"/>
      <c r="K122" s="44"/>
      <c r="L122" s="45"/>
      <c r="M122" s="44"/>
      <c r="N122" s="45"/>
      <c r="O122" s="44"/>
      <c r="P122" s="45"/>
      <c r="Q122" s="44"/>
      <c r="R122" s="45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4.25">
      <c r="A123" s="46"/>
      <c r="B123" s="44"/>
      <c r="C123" s="44"/>
      <c r="D123" s="45"/>
      <c r="E123" s="44"/>
      <c r="F123" s="45"/>
      <c r="G123" s="44"/>
      <c r="H123" s="45"/>
      <c r="I123" s="44"/>
      <c r="J123" s="45"/>
      <c r="K123" s="44"/>
      <c r="L123" s="45"/>
      <c r="M123" s="44"/>
      <c r="N123" s="45"/>
      <c r="O123" s="44"/>
      <c r="P123" s="45"/>
      <c r="Q123" s="44"/>
      <c r="R123" s="45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4.25">
      <c r="A124" s="46"/>
      <c r="B124" s="44"/>
      <c r="C124" s="44"/>
      <c r="D124" s="45"/>
      <c r="E124" s="44"/>
      <c r="F124" s="45"/>
      <c r="G124" s="44"/>
      <c r="H124" s="45"/>
      <c r="I124" s="44"/>
      <c r="J124" s="45"/>
      <c r="K124" s="44"/>
      <c r="L124" s="45"/>
      <c r="M124" s="44"/>
      <c r="N124" s="45"/>
      <c r="O124" s="44"/>
      <c r="P124" s="45"/>
      <c r="Q124" s="44"/>
      <c r="R124" s="45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4.25">
      <c r="A125" s="46"/>
      <c r="B125" s="44"/>
      <c r="C125" s="44"/>
      <c r="D125" s="45"/>
      <c r="E125" s="44"/>
      <c r="F125" s="45"/>
      <c r="G125" s="44"/>
      <c r="H125" s="45"/>
      <c r="I125" s="44"/>
      <c r="J125" s="45"/>
      <c r="K125" s="44"/>
      <c r="L125" s="45"/>
      <c r="M125" s="44"/>
      <c r="N125" s="45"/>
      <c r="O125" s="44"/>
      <c r="P125" s="45"/>
      <c r="Q125" s="44"/>
      <c r="R125" s="45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4.25">
      <c r="A126" s="46"/>
      <c r="B126" s="44"/>
      <c r="C126" s="44"/>
      <c r="D126" s="45"/>
      <c r="E126" s="44"/>
      <c r="F126" s="45"/>
      <c r="G126" s="44"/>
      <c r="H126" s="45"/>
      <c r="I126" s="44"/>
      <c r="J126" s="45"/>
      <c r="K126" s="44"/>
      <c r="L126" s="45"/>
      <c r="M126" s="44"/>
      <c r="N126" s="45"/>
      <c r="O126" s="44"/>
      <c r="P126" s="45"/>
      <c r="Q126" s="44"/>
      <c r="R126" s="45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4.25">
      <c r="A127" s="46"/>
      <c r="B127" s="44"/>
      <c r="C127" s="44"/>
      <c r="D127" s="45"/>
      <c r="E127" s="44"/>
      <c r="F127" s="45"/>
      <c r="G127" s="44"/>
      <c r="H127" s="45"/>
      <c r="I127" s="44"/>
      <c r="J127" s="45"/>
      <c r="K127" s="44"/>
      <c r="L127" s="45"/>
      <c r="M127" s="44"/>
      <c r="N127" s="45"/>
      <c r="O127" s="44"/>
      <c r="P127" s="45"/>
      <c r="Q127" s="44"/>
      <c r="R127" s="45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4.25">
      <c r="A128" s="46"/>
      <c r="B128" s="44"/>
      <c r="C128" s="44"/>
      <c r="D128" s="45"/>
      <c r="E128" s="44"/>
      <c r="F128" s="45"/>
      <c r="G128" s="44"/>
      <c r="H128" s="45"/>
      <c r="I128" s="44"/>
      <c r="J128" s="45"/>
      <c r="K128" s="44"/>
      <c r="L128" s="45"/>
      <c r="M128" s="44"/>
      <c r="N128" s="45"/>
      <c r="O128" s="44"/>
      <c r="P128" s="45"/>
      <c r="Q128" s="44"/>
      <c r="R128" s="45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4.25">
      <c r="A129" s="46"/>
      <c r="B129" s="44"/>
      <c r="C129" s="44"/>
      <c r="D129" s="45"/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  <c r="Q129" s="44"/>
      <c r="R129" s="45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4.25">
      <c r="A130" s="46"/>
      <c r="B130" s="44"/>
      <c r="C130" s="44"/>
      <c r="D130" s="45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  <c r="Q130" s="44"/>
      <c r="R130" s="45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4.25">
      <c r="A131" s="46"/>
      <c r="B131" s="44"/>
      <c r="C131" s="44"/>
      <c r="D131" s="45"/>
      <c r="E131" s="44"/>
      <c r="F131" s="45"/>
      <c r="G131" s="44"/>
      <c r="H131" s="45"/>
      <c r="I131" s="44"/>
      <c r="J131" s="45"/>
      <c r="K131" s="44"/>
      <c r="L131" s="45"/>
      <c r="M131" s="44"/>
      <c r="N131" s="45"/>
      <c r="O131" s="44"/>
      <c r="P131" s="45"/>
      <c r="Q131" s="44"/>
      <c r="R131" s="45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4.25">
      <c r="A132" s="46"/>
      <c r="B132" s="44"/>
      <c r="C132" s="44"/>
      <c r="D132" s="45"/>
      <c r="E132" s="44"/>
      <c r="F132" s="45"/>
      <c r="G132" s="44"/>
      <c r="H132" s="45"/>
      <c r="I132" s="44"/>
      <c r="J132" s="45"/>
      <c r="K132" s="44"/>
      <c r="L132" s="45"/>
      <c r="M132" s="44"/>
      <c r="N132" s="45"/>
      <c r="O132" s="44"/>
      <c r="P132" s="45"/>
      <c r="Q132" s="44"/>
      <c r="R132" s="45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4.25">
      <c r="A133" s="46"/>
      <c r="B133" s="44"/>
      <c r="C133" s="44"/>
      <c r="D133" s="45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  <c r="Q133" s="44"/>
      <c r="R133" s="45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4.25">
      <c r="A134" s="46"/>
      <c r="B134" s="44"/>
      <c r="C134" s="44"/>
      <c r="D134" s="45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44"/>
      <c r="P134" s="45"/>
      <c r="Q134" s="44"/>
      <c r="R134" s="45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4.25">
      <c r="A135" s="46"/>
      <c r="B135" s="44"/>
      <c r="C135" s="44"/>
      <c r="D135" s="45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  <c r="Q135" s="44"/>
      <c r="R135" s="45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4.25">
      <c r="A136" s="46"/>
      <c r="B136" s="44"/>
      <c r="C136" s="44"/>
      <c r="D136" s="45"/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  <c r="Q136" s="44"/>
      <c r="R136" s="45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4.25">
      <c r="A137" s="46"/>
      <c r="B137" s="44"/>
      <c r="C137" s="44"/>
      <c r="D137" s="45"/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  <c r="Q137" s="44"/>
      <c r="R137" s="45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4.25">
      <c r="A138" s="46"/>
      <c r="B138" s="44"/>
      <c r="C138" s="44"/>
      <c r="D138" s="45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/>
      <c r="Q138" s="44"/>
      <c r="R138" s="45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4.25">
      <c r="A139" s="46"/>
      <c r="B139" s="44"/>
      <c r="C139" s="44"/>
      <c r="D139" s="45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44"/>
      <c r="P139" s="45"/>
      <c r="Q139" s="44"/>
      <c r="R139" s="45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4.25">
      <c r="A140" s="46"/>
      <c r="B140" s="44"/>
      <c r="C140" s="44"/>
      <c r="D140" s="45"/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4.25">
      <c r="A141" s="46"/>
      <c r="B141" s="44"/>
      <c r="C141" s="44"/>
      <c r="D141" s="45"/>
      <c r="E141" s="44"/>
      <c r="F141" s="45"/>
      <c r="G141" s="44"/>
      <c r="H141" s="45"/>
      <c r="I141" s="44"/>
      <c r="J141" s="45"/>
      <c r="K141" s="44"/>
      <c r="L141" s="45"/>
      <c r="M141" s="44"/>
      <c r="N141" s="45"/>
      <c r="O141" s="44"/>
      <c r="P141" s="45"/>
      <c r="Q141" s="44"/>
      <c r="R141" s="45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4.25">
      <c r="A142" s="46"/>
      <c r="B142" s="44"/>
      <c r="C142" s="44"/>
      <c r="D142" s="45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44"/>
      <c r="P142" s="45"/>
      <c r="Q142" s="44"/>
      <c r="R142" s="45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4.25">
      <c r="A143" s="46"/>
      <c r="B143" s="44"/>
      <c r="C143" s="44"/>
      <c r="D143" s="45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44"/>
      <c r="P143" s="45"/>
      <c r="Q143" s="44"/>
      <c r="R143" s="45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4.25">
      <c r="A144" s="46"/>
      <c r="B144" s="44"/>
      <c r="C144" s="44"/>
      <c r="D144" s="45"/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  <c r="Q144" s="44"/>
      <c r="R144" s="45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4.25">
      <c r="A145" s="46"/>
      <c r="B145" s="44"/>
      <c r="C145" s="44"/>
      <c r="D145" s="45"/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/>
      <c r="P145" s="45"/>
      <c r="Q145" s="44"/>
      <c r="R145" s="45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4.25">
      <c r="A146" s="46"/>
      <c r="B146" s="44"/>
      <c r="C146" s="44"/>
      <c r="D146" s="45"/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  <c r="Q146" s="44"/>
      <c r="R146" s="45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4.25">
      <c r="A147" s="46"/>
      <c r="B147" s="44"/>
      <c r="C147" s="44"/>
      <c r="D147" s="45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  <c r="Q147" s="44"/>
      <c r="R147" s="45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4.25">
      <c r="A148" s="46"/>
      <c r="B148" s="44"/>
      <c r="C148" s="44"/>
      <c r="D148" s="45"/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  <c r="Q148" s="44"/>
      <c r="R148" s="45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4.25">
      <c r="A149" s="46"/>
      <c r="B149" s="44"/>
      <c r="C149" s="44"/>
      <c r="D149" s="45"/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  <c r="Q149" s="44"/>
      <c r="R149" s="45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4.25">
      <c r="A150" s="46"/>
      <c r="B150" s="44"/>
      <c r="C150" s="44"/>
      <c r="D150" s="45"/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  <c r="Q150" s="44"/>
      <c r="R150" s="45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4.25">
      <c r="A151" s="46"/>
      <c r="B151" s="44"/>
      <c r="C151" s="44"/>
      <c r="D151" s="45"/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  <c r="Q151" s="44"/>
      <c r="R151" s="45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4.25">
      <c r="A152" s="46"/>
      <c r="B152" s="44"/>
      <c r="C152" s="44"/>
      <c r="D152" s="45"/>
      <c r="E152" s="44"/>
      <c r="F152" s="45"/>
      <c r="G152" s="44"/>
      <c r="H152" s="45"/>
      <c r="I152" s="44"/>
      <c r="J152" s="45"/>
      <c r="K152" s="44"/>
      <c r="L152" s="45"/>
      <c r="M152" s="44"/>
      <c r="N152" s="45"/>
      <c r="O152" s="44"/>
      <c r="P152" s="45"/>
      <c r="Q152" s="44"/>
      <c r="R152" s="45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4.25">
      <c r="A153" s="46"/>
      <c r="B153" s="44"/>
      <c r="C153" s="44"/>
      <c r="D153" s="45"/>
      <c r="E153" s="44"/>
      <c r="F153" s="45"/>
      <c r="G153" s="44"/>
      <c r="H153" s="45"/>
      <c r="I153" s="44"/>
      <c r="J153" s="45"/>
      <c r="K153" s="44"/>
      <c r="L153" s="45"/>
      <c r="M153" s="44"/>
      <c r="N153" s="45"/>
      <c r="O153" s="44"/>
      <c r="P153" s="45"/>
      <c r="Q153" s="44"/>
      <c r="R153" s="45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4.25">
      <c r="A154" s="46"/>
      <c r="B154" s="44"/>
      <c r="C154" s="44"/>
      <c r="D154" s="45"/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  <c r="Q154" s="44"/>
      <c r="R154" s="45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4.25">
      <c r="A155" s="46"/>
      <c r="B155" s="44"/>
      <c r="C155" s="44"/>
      <c r="D155" s="45"/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  <c r="Q155" s="44"/>
      <c r="R155" s="45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4.25">
      <c r="A156" s="46"/>
      <c r="B156" s="44"/>
      <c r="C156" s="44"/>
      <c r="D156" s="45"/>
      <c r="E156" s="44"/>
      <c r="F156" s="45"/>
      <c r="G156" s="44"/>
      <c r="H156" s="45"/>
      <c r="I156" s="44"/>
      <c r="J156" s="45"/>
      <c r="K156" s="44"/>
      <c r="L156" s="45"/>
      <c r="M156" s="44"/>
      <c r="N156" s="45"/>
      <c r="O156" s="44"/>
      <c r="P156" s="45"/>
      <c r="Q156" s="44"/>
      <c r="R156" s="45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4.25">
      <c r="A157" s="46"/>
      <c r="B157" s="44"/>
      <c r="C157" s="44"/>
      <c r="D157" s="45"/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  <c r="Q157" s="44"/>
      <c r="R157" s="45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4.25">
      <c r="A158" s="46"/>
      <c r="B158" s="44"/>
      <c r="C158" s="44"/>
      <c r="D158" s="45"/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  <c r="Q158" s="44"/>
      <c r="R158" s="45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4.25">
      <c r="A159" s="46"/>
      <c r="B159" s="44"/>
      <c r="C159" s="44"/>
      <c r="D159" s="45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  <c r="Q159" s="44"/>
      <c r="R159" s="45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4.25">
      <c r="A160" s="46"/>
      <c r="B160" s="44"/>
      <c r="C160" s="44"/>
      <c r="D160" s="45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44"/>
      <c r="P160" s="45"/>
      <c r="Q160" s="44"/>
      <c r="R160" s="45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4.25">
      <c r="A161" s="46"/>
      <c r="B161" s="44"/>
      <c r="C161" s="44"/>
      <c r="D161" s="45"/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  <c r="Q161" s="44"/>
      <c r="R161" s="45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4.25">
      <c r="A162" s="46"/>
      <c r="B162" s="44"/>
      <c r="C162" s="44"/>
      <c r="D162" s="45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  <c r="Q162" s="44"/>
      <c r="R162" s="45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4.25">
      <c r="A163" s="46"/>
      <c r="B163" s="44"/>
      <c r="C163" s="44"/>
      <c r="D163" s="45"/>
      <c r="E163" s="44"/>
      <c r="F163" s="45"/>
      <c r="G163" s="44"/>
      <c r="H163" s="45"/>
      <c r="I163" s="44"/>
      <c r="J163" s="45"/>
      <c r="K163" s="44"/>
      <c r="L163" s="45"/>
      <c r="M163" s="44"/>
      <c r="N163" s="45"/>
      <c r="O163" s="44"/>
      <c r="P163" s="45"/>
      <c r="Q163" s="44"/>
      <c r="R163" s="45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4.25">
      <c r="A164" s="46"/>
      <c r="B164" s="44"/>
      <c r="C164" s="44"/>
      <c r="D164" s="45"/>
      <c r="E164" s="44"/>
      <c r="F164" s="45"/>
      <c r="G164" s="44"/>
      <c r="H164" s="45"/>
      <c r="I164" s="44"/>
      <c r="J164" s="45"/>
      <c r="K164" s="44"/>
      <c r="L164" s="45"/>
      <c r="M164" s="44"/>
      <c r="N164" s="45"/>
      <c r="O164" s="44"/>
      <c r="P164" s="45"/>
      <c r="Q164" s="44"/>
      <c r="R164" s="45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4.25">
      <c r="A165" s="46"/>
      <c r="B165" s="44"/>
      <c r="C165" s="44"/>
      <c r="D165" s="45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/>
      <c r="Q165" s="44"/>
      <c r="R165" s="45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4.25">
      <c r="A166" s="46"/>
      <c r="B166" s="44"/>
      <c r="C166" s="44"/>
      <c r="D166" s="45"/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  <c r="Q166" s="44"/>
      <c r="R166" s="45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4.25">
      <c r="A167" s="46"/>
      <c r="B167" s="44"/>
      <c r="C167" s="44"/>
      <c r="D167" s="45"/>
      <c r="E167" s="44"/>
      <c r="F167" s="45"/>
      <c r="G167" s="44"/>
      <c r="H167" s="45"/>
      <c r="I167" s="44"/>
      <c r="J167" s="45"/>
      <c r="K167" s="44"/>
      <c r="L167" s="45"/>
      <c r="M167" s="44"/>
      <c r="N167" s="45"/>
      <c r="O167" s="44"/>
      <c r="P167" s="45"/>
      <c r="Q167" s="44"/>
      <c r="R167" s="45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4.25">
      <c r="A168" s="46"/>
      <c r="B168" s="44"/>
      <c r="C168" s="44"/>
      <c r="D168" s="45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  <c r="Q168" s="44"/>
      <c r="R168" s="45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  <row r="169" spans="1:32" ht="14.25">
      <c r="A169" s="46"/>
      <c r="B169" s="44"/>
      <c r="C169" s="44"/>
      <c r="D169" s="45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  <c r="Q169" s="44"/>
      <c r="R169" s="45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</row>
    <row r="170" spans="1:32" ht="14.25">
      <c r="A170" s="46"/>
      <c r="B170" s="44"/>
      <c r="C170" s="44"/>
      <c r="D170" s="45"/>
      <c r="E170" s="44"/>
      <c r="F170" s="45"/>
      <c r="G170" s="44"/>
      <c r="H170" s="45"/>
      <c r="I170" s="44"/>
      <c r="J170" s="45"/>
      <c r="K170" s="44"/>
      <c r="L170" s="45"/>
      <c r="M170" s="44"/>
      <c r="N170" s="45"/>
      <c r="O170" s="44"/>
      <c r="P170" s="45"/>
      <c r="Q170" s="44"/>
      <c r="R170" s="45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</row>
    <row r="171" spans="1:32" ht="14.25">
      <c r="A171" s="46"/>
      <c r="B171" s="44"/>
      <c r="C171" s="44"/>
      <c r="D171" s="45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  <c r="Q171" s="44"/>
      <c r="R171" s="45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</row>
    <row r="172" spans="1:32" ht="14.25">
      <c r="A172" s="46"/>
      <c r="B172" s="44"/>
      <c r="C172" s="44"/>
      <c r="D172" s="45"/>
      <c r="E172" s="44"/>
      <c r="F172" s="45"/>
      <c r="G172" s="44"/>
      <c r="H172" s="45"/>
      <c r="I172" s="44"/>
      <c r="J172" s="45"/>
      <c r="K172" s="44"/>
      <c r="L172" s="45"/>
      <c r="M172" s="44"/>
      <c r="N172" s="45"/>
      <c r="O172" s="44"/>
      <c r="P172" s="45"/>
      <c r="Q172" s="44"/>
      <c r="R172" s="45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</row>
    <row r="173" spans="1:32" ht="14.25">
      <c r="A173" s="46"/>
      <c r="B173" s="44"/>
      <c r="C173" s="44"/>
      <c r="D173" s="45"/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  <c r="Q173" s="44"/>
      <c r="R173" s="45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</row>
    <row r="174" spans="1:32" ht="14.25">
      <c r="A174" s="46"/>
      <c r="B174" s="44"/>
      <c r="C174" s="44"/>
      <c r="D174" s="45"/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  <c r="Q174" s="44"/>
      <c r="R174" s="45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:32" ht="14.25">
      <c r="A175" s="46"/>
      <c r="B175" s="44"/>
      <c r="C175" s="44"/>
      <c r="D175" s="45"/>
      <c r="E175" s="44"/>
      <c r="F175" s="45"/>
      <c r="G175" s="44"/>
      <c r="H175" s="45"/>
      <c r="I175" s="44"/>
      <c r="J175" s="45"/>
      <c r="K175" s="44"/>
      <c r="L175" s="45"/>
      <c r="M175" s="44"/>
      <c r="N175" s="45"/>
      <c r="O175" s="44"/>
      <c r="P175" s="45"/>
      <c r="Q175" s="44"/>
      <c r="R175" s="45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:32" ht="14.25">
      <c r="A176" s="46"/>
      <c r="B176" s="44"/>
      <c r="C176" s="44"/>
      <c r="D176" s="45"/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  <c r="Q176" s="44"/>
      <c r="R176" s="45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:32" ht="14.25">
      <c r="A177" s="46"/>
      <c r="B177" s="44"/>
      <c r="C177" s="44"/>
      <c r="D177" s="45"/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  <c r="Q177" s="44"/>
      <c r="R177" s="45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:32" ht="14.25">
      <c r="A178" s="46"/>
      <c r="B178" s="44"/>
      <c r="C178" s="44"/>
      <c r="D178" s="45"/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  <c r="Q178" s="44"/>
      <c r="R178" s="45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</row>
    <row r="179" spans="1:32" ht="14.25">
      <c r="A179" s="46"/>
      <c r="B179" s="44"/>
      <c r="C179" s="44"/>
      <c r="D179" s="45"/>
      <c r="E179" s="44"/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  <c r="Q179" s="44"/>
      <c r="R179" s="45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</row>
    <row r="180" spans="1:32" ht="14.25">
      <c r="A180" s="46"/>
      <c r="B180" s="44"/>
      <c r="C180" s="44"/>
      <c r="D180" s="45"/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  <c r="Q180" s="44"/>
      <c r="R180" s="45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</row>
    <row r="181" spans="1:32" ht="14.25">
      <c r="A181" s="46"/>
      <c r="B181" s="44"/>
      <c r="C181" s="44"/>
      <c r="D181" s="45"/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  <c r="Q181" s="44"/>
      <c r="R181" s="45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:32" ht="14.25">
      <c r="A182" s="46"/>
      <c r="B182" s="44"/>
      <c r="C182" s="44"/>
      <c r="D182" s="45"/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  <c r="Q182" s="44"/>
      <c r="R182" s="45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</row>
    <row r="183" spans="1:32" ht="14.25">
      <c r="A183" s="46"/>
      <c r="B183" s="44"/>
      <c r="C183" s="44"/>
      <c r="D183" s="45"/>
      <c r="E183" s="44"/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  <c r="Q183" s="44"/>
      <c r="R183" s="45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:32" ht="14.25">
      <c r="A184" s="46"/>
      <c r="B184" s="44"/>
      <c r="C184" s="44"/>
      <c r="D184" s="45"/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  <c r="Q184" s="44"/>
      <c r="R184" s="45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</row>
    <row r="185" spans="1:32" ht="14.25">
      <c r="A185" s="46"/>
      <c r="B185" s="44"/>
      <c r="C185" s="44"/>
      <c r="D185" s="45"/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  <c r="Q185" s="44"/>
      <c r="R185" s="45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1:32" ht="14.25">
      <c r="A186" s="46"/>
      <c r="B186" s="44"/>
      <c r="C186" s="44"/>
      <c r="D186" s="45"/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  <c r="Q186" s="44"/>
      <c r="R186" s="45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1:32" ht="14.25">
      <c r="A187" s="46"/>
      <c r="B187" s="44"/>
      <c r="C187" s="44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  <c r="Q187" s="44"/>
      <c r="R187" s="45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1:32" ht="14.25">
      <c r="A188" s="46"/>
      <c r="B188" s="44"/>
      <c r="C188" s="44"/>
      <c r="D188" s="45"/>
      <c r="E188" s="44"/>
      <c r="F188" s="45"/>
      <c r="G188" s="44"/>
      <c r="H188" s="45"/>
      <c r="I188" s="44"/>
      <c r="J188" s="45"/>
      <c r="K188" s="44"/>
      <c r="L188" s="45"/>
      <c r="M188" s="44"/>
      <c r="N188" s="45"/>
      <c r="O188" s="44"/>
      <c r="P188" s="45"/>
      <c r="Q188" s="44"/>
      <c r="R188" s="45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:32" ht="14.25">
      <c r="A189" s="46"/>
      <c r="B189" s="44"/>
      <c r="C189" s="44"/>
      <c r="D189" s="45"/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  <c r="Q189" s="44"/>
      <c r="R189" s="45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:32" ht="14.25">
      <c r="A190" s="46"/>
      <c r="B190" s="44"/>
      <c r="C190" s="44"/>
      <c r="D190" s="45"/>
      <c r="E190" s="44"/>
      <c r="F190" s="45"/>
      <c r="G190" s="44"/>
      <c r="H190" s="45"/>
      <c r="I190" s="44"/>
      <c r="J190" s="45"/>
      <c r="K190" s="44"/>
      <c r="L190" s="45"/>
      <c r="M190" s="44"/>
      <c r="N190" s="45"/>
      <c r="O190" s="44"/>
      <c r="P190" s="45"/>
      <c r="Q190" s="44"/>
      <c r="R190" s="45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:32" ht="14.25">
      <c r="A191" s="46"/>
      <c r="B191" s="44"/>
      <c r="C191" s="44"/>
      <c r="D191" s="45"/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/>
      <c r="P191" s="45"/>
      <c r="Q191" s="44"/>
      <c r="R191" s="45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1:32" ht="14.25">
      <c r="A192" s="46"/>
      <c r="B192" s="44"/>
      <c r="C192" s="44"/>
      <c r="D192" s="45"/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/>
      <c r="P192" s="45"/>
      <c r="Q192" s="44"/>
      <c r="R192" s="45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:32" ht="14.25">
      <c r="A193" s="46"/>
      <c r="B193" s="44"/>
      <c r="C193" s="44"/>
      <c r="D193" s="45"/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  <c r="Q193" s="44"/>
      <c r="R193" s="45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</row>
    <row r="194" spans="1:32" ht="14.25">
      <c r="A194" s="46"/>
      <c r="B194" s="44"/>
      <c r="C194" s="44"/>
      <c r="D194" s="45"/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  <c r="Q194" s="44"/>
      <c r="R194" s="45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:32" ht="14.25">
      <c r="A195" s="46"/>
      <c r="B195" s="44"/>
      <c r="C195" s="44"/>
      <c r="D195" s="45"/>
      <c r="E195" s="44"/>
      <c r="F195" s="45"/>
      <c r="G195" s="44"/>
      <c r="H195" s="45"/>
      <c r="I195" s="44"/>
      <c r="J195" s="45"/>
      <c r="K195" s="44"/>
      <c r="L195" s="45"/>
      <c r="M195" s="44"/>
      <c r="N195" s="45"/>
      <c r="O195" s="44"/>
      <c r="P195" s="45"/>
      <c r="Q195" s="44"/>
      <c r="R195" s="45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</row>
    <row r="196" spans="1:32" ht="14.25">
      <c r="A196" s="46"/>
      <c r="B196" s="44"/>
      <c r="C196" s="44"/>
      <c r="D196" s="45"/>
      <c r="E196" s="44"/>
      <c r="F196" s="45"/>
      <c r="G196" s="44"/>
      <c r="H196" s="45"/>
      <c r="I196" s="44"/>
      <c r="J196" s="45"/>
      <c r="K196" s="44"/>
      <c r="L196" s="45"/>
      <c r="M196" s="44"/>
      <c r="N196" s="45"/>
      <c r="O196" s="44"/>
      <c r="P196" s="45"/>
      <c r="Q196" s="44"/>
      <c r="R196" s="45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</row>
    <row r="197" spans="1:32" ht="14.25">
      <c r="A197" s="46"/>
      <c r="B197" s="44"/>
      <c r="C197" s="44"/>
      <c r="D197" s="45"/>
      <c r="E197" s="44"/>
      <c r="F197" s="45"/>
      <c r="G197" s="44"/>
      <c r="H197" s="45"/>
      <c r="I197" s="44"/>
      <c r="J197" s="45"/>
      <c r="K197" s="44"/>
      <c r="L197" s="45"/>
      <c r="M197" s="44"/>
      <c r="N197" s="45"/>
      <c r="O197" s="44"/>
      <c r="P197" s="45"/>
      <c r="Q197" s="44"/>
      <c r="R197" s="45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:32" ht="14.25">
      <c r="A198" s="46"/>
      <c r="B198" s="44"/>
      <c r="C198" s="44"/>
      <c r="D198" s="45"/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  <c r="Q198" s="44"/>
      <c r="R198" s="45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:32" ht="14.25">
      <c r="A199" s="46"/>
      <c r="B199" s="44"/>
      <c r="C199" s="44"/>
      <c r="D199" s="45"/>
      <c r="E199" s="44"/>
      <c r="F199" s="45"/>
      <c r="G199" s="44"/>
      <c r="H199" s="45"/>
      <c r="I199" s="44"/>
      <c r="J199" s="45"/>
      <c r="K199" s="44"/>
      <c r="L199" s="45"/>
      <c r="M199" s="44"/>
      <c r="N199" s="45"/>
      <c r="O199" s="44"/>
      <c r="P199" s="45"/>
      <c r="Q199" s="44"/>
      <c r="R199" s="45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:32" ht="14.25">
      <c r="A200" s="46"/>
      <c r="B200" s="44"/>
      <c r="C200" s="44"/>
      <c r="D200" s="45"/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  <c r="Q200" s="44"/>
      <c r="R200" s="45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</row>
    <row r="201" spans="1:32" ht="14.25">
      <c r="A201" s="46"/>
      <c r="B201" s="44"/>
      <c r="C201" s="44"/>
      <c r="D201" s="45"/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  <c r="Q201" s="44"/>
      <c r="R201" s="45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:32" ht="14.25">
      <c r="A202" s="46"/>
      <c r="B202" s="44"/>
      <c r="C202" s="44"/>
      <c r="D202" s="45"/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  <c r="Q202" s="44"/>
      <c r="R202" s="45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:32" ht="14.25">
      <c r="A203" s="46"/>
      <c r="B203" s="44"/>
      <c r="C203" s="44"/>
      <c r="D203" s="45"/>
      <c r="E203" s="44"/>
      <c r="F203" s="45"/>
      <c r="G203" s="44"/>
      <c r="H203" s="45"/>
      <c r="I203" s="44"/>
      <c r="J203" s="45"/>
      <c r="K203" s="44"/>
      <c r="L203" s="45"/>
      <c r="M203" s="44"/>
      <c r="N203" s="45"/>
      <c r="O203" s="44"/>
      <c r="P203" s="45"/>
      <c r="Q203" s="44"/>
      <c r="R203" s="45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</row>
    <row r="204" spans="1:32" ht="14.25">
      <c r="A204" s="46"/>
      <c r="B204" s="44"/>
      <c r="C204" s="44"/>
      <c r="D204" s="45"/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  <c r="Q204" s="44"/>
      <c r="R204" s="45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:32" ht="14.25">
      <c r="A205" s="46"/>
      <c r="B205" s="44"/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  <c r="Q205" s="44"/>
      <c r="R205" s="45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</row>
    <row r="206" spans="1:32" ht="14.25">
      <c r="A206" s="46"/>
      <c r="B206" s="44"/>
      <c r="C206" s="44"/>
      <c r="D206" s="45"/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  <c r="Q206" s="44"/>
      <c r="R206" s="45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:32" ht="14.25">
      <c r="A207" s="46"/>
      <c r="B207" s="44"/>
      <c r="C207" s="44"/>
      <c r="D207" s="45"/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  <c r="Q207" s="44"/>
      <c r="R207" s="45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:32" ht="14.25">
      <c r="A208" s="46"/>
      <c r="B208" s="44"/>
      <c r="C208" s="44"/>
      <c r="D208" s="45"/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  <c r="Q208" s="44"/>
      <c r="R208" s="45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</row>
    <row r="209" spans="1:32" ht="14.25">
      <c r="A209" s="46"/>
      <c r="B209" s="44"/>
      <c r="C209" s="44"/>
      <c r="D209" s="45"/>
      <c r="E209" s="44"/>
      <c r="F209" s="45"/>
      <c r="G209" s="44"/>
      <c r="H209" s="45"/>
      <c r="I209" s="44"/>
      <c r="J209" s="45"/>
      <c r="K209" s="44"/>
      <c r="L209" s="45"/>
      <c r="M209" s="44"/>
      <c r="N209" s="45"/>
      <c r="O209" s="44"/>
      <c r="P209" s="45"/>
      <c r="Q209" s="44"/>
      <c r="R209" s="45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:32" ht="14.25">
      <c r="A210" s="46"/>
      <c r="B210" s="44"/>
      <c r="C210" s="44"/>
      <c r="D210" s="45"/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  <c r="Q210" s="44"/>
      <c r="R210" s="45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:32" ht="14.25">
      <c r="A211" s="46"/>
      <c r="B211" s="44"/>
      <c r="C211" s="44"/>
      <c r="D211" s="45"/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  <c r="Q211" s="44"/>
      <c r="R211" s="45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:32" ht="14.25">
      <c r="A212" s="46"/>
      <c r="B212" s="44"/>
      <c r="C212" s="44"/>
      <c r="D212" s="45"/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  <c r="Q212" s="44"/>
      <c r="R212" s="45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</row>
    <row r="213" spans="1:32" ht="14.25">
      <c r="A213" s="46"/>
      <c r="B213" s="44"/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  <c r="Q213" s="44"/>
      <c r="R213" s="45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</row>
    <row r="214" spans="1:32" ht="14.25">
      <c r="A214" s="46"/>
      <c r="B214" s="44"/>
      <c r="C214" s="44"/>
      <c r="D214" s="45"/>
      <c r="E214" s="44"/>
      <c r="F214" s="45"/>
      <c r="G214" s="44"/>
      <c r="H214" s="45"/>
      <c r="I214" s="44"/>
      <c r="J214" s="45"/>
      <c r="K214" s="44"/>
      <c r="L214" s="45"/>
      <c r="M214" s="44"/>
      <c r="N214" s="45"/>
      <c r="O214" s="44"/>
      <c r="P214" s="45"/>
      <c r="Q214" s="44"/>
      <c r="R214" s="45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</row>
    <row r="215" spans="1:32" ht="14.25">
      <c r="A215" s="46"/>
      <c r="B215" s="44"/>
      <c r="C215" s="44"/>
      <c r="D215" s="45"/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  <c r="Q215" s="44"/>
      <c r="R215" s="45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:32" ht="14.25">
      <c r="A216" s="46"/>
      <c r="B216" s="44"/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  <c r="Q216" s="44"/>
      <c r="R216" s="45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</row>
    <row r="217" spans="1:32" ht="14.25">
      <c r="A217" s="46"/>
      <c r="B217" s="44"/>
      <c r="C217" s="44"/>
      <c r="D217" s="45"/>
      <c r="E217" s="44"/>
      <c r="F217" s="45"/>
      <c r="G217" s="44"/>
      <c r="H217" s="45"/>
      <c r="I217" s="44"/>
      <c r="J217" s="45"/>
      <c r="K217" s="44"/>
      <c r="L217" s="45"/>
      <c r="M217" s="44"/>
      <c r="N217" s="45"/>
      <c r="O217" s="44"/>
      <c r="P217" s="45"/>
      <c r="Q217" s="44"/>
      <c r="R217" s="45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:32" ht="14.25">
      <c r="A218" s="46"/>
      <c r="B218" s="44"/>
      <c r="C218" s="44"/>
      <c r="D218" s="45"/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  <c r="Q218" s="44"/>
      <c r="R218" s="45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</row>
    <row r="219" spans="1:32" ht="14.25">
      <c r="A219" s="46"/>
      <c r="B219" s="44"/>
      <c r="C219" s="44"/>
      <c r="D219" s="45"/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  <c r="Q219" s="44"/>
      <c r="R219" s="45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:32" ht="14.25">
      <c r="A220" s="46"/>
      <c r="B220" s="44"/>
      <c r="C220" s="44"/>
      <c r="D220" s="45"/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  <c r="Q220" s="44"/>
      <c r="R220" s="45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:32" ht="14.25">
      <c r="A221" s="46"/>
      <c r="B221" s="44"/>
      <c r="C221" s="44"/>
      <c r="D221" s="45"/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  <c r="Q221" s="44"/>
      <c r="R221" s="45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</row>
    <row r="222" spans="1:32" ht="14.25">
      <c r="A222" s="46"/>
      <c r="B222" s="44"/>
      <c r="C222" s="44"/>
      <c r="D222" s="45"/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  <c r="Q222" s="44"/>
      <c r="R222" s="45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:32" ht="14.25">
      <c r="A223" s="46"/>
      <c r="B223" s="44"/>
      <c r="C223" s="44"/>
      <c r="D223" s="45"/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  <c r="Q223" s="44"/>
      <c r="R223" s="45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</row>
    <row r="224" spans="1:32" ht="14.25">
      <c r="A224" s="46"/>
      <c r="B224" s="44"/>
      <c r="C224" s="44"/>
      <c r="D224" s="45"/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  <c r="Q224" s="44"/>
      <c r="R224" s="45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</row>
    <row r="225" spans="1:32" ht="14.25">
      <c r="A225" s="46"/>
      <c r="B225" s="44"/>
      <c r="C225" s="44"/>
      <c r="D225" s="45"/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  <c r="Q225" s="44"/>
      <c r="R225" s="45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</row>
    <row r="226" spans="1:32" ht="14.25">
      <c r="A226" s="46"/>
      <c r="B226" s="44"/>
      <c r="C226" s="44"/>
      <c r="D226" s="45"/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  <c r="Q226" s="44"/>
      <c r="R226" s="45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</row>
    <row r="227" spans="1:32" ht="14.25">
      <c r="A227" s="46"/>
      <c r="B227" s="44"/>
      <c r="C227" s="44"/>
      <c r="D227" s="45"/>
      <c r="E227" s="44"/>
      <c r="F227" s="45"/>
      <c r="G227" s="44"/>
      <c r="H227" s="45"/>
      <c r="I227" s="44"/>
      <c r="J227" s="45"/>
      <c r="K227" s="44"/>
      <c r="L227" s="45"/>
      <c r="M227" s="44"/>
      <c r="N227" s="45"/>
      <c r="O227" s="44"/>
      <c r="P227" s="45"/>
      <c r="Q227" s="44"/>
      <c r="R227" s="45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:32" ht="14.25">
      <c r="A228" s="46"/>
      <c r="B228" s="44"/>
      <c r="C228" s="44"/>
      <c r="D228" s="45"/>
      <c r="E228" s="44"/>
      <c r="F228" s="45"/>
      <c r="G228" s="44"/>
      <c r="H228" s="45"/>
      <c r="I228" s="44"/>
      <c r="J228" s="45"/>
      <c r="K228" s="44"/>
      <c r="L228" s="45"/>
      <c r="M228" s="44"/>
      <c r="N228" s="45"/>
      <c r="O228" s="44"/>
      <c r="P228" s="45"/>
      <c r="Q228" s="44"/>
      <c r="R228" s="45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:32" ht="14.25">
      <c r="A229" s="46"/>
      <c r="B229" s="44"/>
      <c r="C229" s="44"/>
      <c r="D229" s="45"/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  <c r="Q229" s="44"/>
      <c r="R229" s="45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  <row r="230" spans="1:32" ht="14.25">
      <c r="A230" s="46"/>
      <c r="B230" s="44"/>
      <c r="C230" s="44"/>
      <c r="D230" s="45"/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  <c r="Q230" s="44"/>
      <c r="R230" s="45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</row>
    <row r="231" spans="1:32" ht="14.25">
      <c r="A231" s="46"/>
      <c r="B231" s="44"/>
      <c r="C231" s="44"/>
      <c r="D231" s="45"/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  <c r="Q231" s="44"/>
      <c r="R231" s="45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</row>
    <row r="232" spans="1:32" ht="14.25">
      <c r="A232" s="46"/>
      <c r="B232" s="44"/>
      <c r="C232" s="44"/>
      <c r="D232" s="45"/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  <c r="Q232" s="44"/>
      <c r="R232" s="45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</row>
    <row r="233" spans="1:32" ht="14.25">
      <c r="A233" s="46"/>
      <c r="B233" s="44"/>
      <c r="C233" s="44"/>
      <c r="D233" s="45"/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  <c r="Q233" s="44"/>
      <c r="R233" s="45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</row>
    <row r="234" spans="1:32" ht="14.25">
      <c r="A234" s="46"/>
      <c r="B234" s="44"/>
      <c r="C234" s="44"/>
      <c r="D234" s="45"/>
      <c r="E234" s="44"/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  <c r="Q234" s="44"/>
      <c r="R234" s="45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</row>
    <row r="235" spans="1:32" ht="14.25">
      <c r="A235" s="46"/>
      <c r="B235" s="44"/>
      <c r="C235" s="44"/>
      <c r="D235" s="45"/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  <c r="Q235" s="44"/>
      <c r="R235" s="45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:32" ht="14.25">
      <c r="A236" s="46"/>
      <c r="B236" s="44"/>
      <c r="C236" s="44"/>
      <c r="D236" s="45"/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/>
      <c r="P236" s="45"/>
      <c r="Q236" s="44"/>
      <c r="R236" s="45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</row>
    <row r="237" spans="1:32" ht="14.25">
      <c r="A237" s="46"/>
      <c r="B237" s="44"/>
      <c r="C237" s="44"/>
      <c r="D237" s="45"/>
      <c r="E237" s="44"/>
      <c r="F237" s="45"/>
      <c r="G237" s="44"/>
      <c r="H237" s="45"/>
      <c r="I237" s="44"/>
      <c r="J237" s="45"/>
      <c r="K237" s="44"/>
      <c r="L237" s="45"/>
      <c r="M237" s="44"/>
      <c r="N237" s="45"/>
      <c r="O237" s="44"/>
      <c r="P237" s="45"/>
      <c r="Q237" s="44"/>
      <c r="R237" s="45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:32" ht="14.25">
      <c r="A238" s="46"/>
      <c r="B238" s="44"/>
      <c r="C238" s="44"/>
      <c r="D238" s="45"/>
      <c r="E238" s="44"/>
      <c r="F238" s="45"/>
      <c r="G238" s="44"/>
      <c r="H238" s="45"/>
      <c r="I238" s="44"/>
      <c r="J238" s="45"/>
      <c r="K238" s="44"/>
      <c r="L238" s="45"/>
      <c r="M238" s="44"/>
      <c r="N238" s="45"/>
      <c r="O238" s="44"/>
      <c r="P238" s="45"/>
      <c r="Q238" s="44"/>
      <c r="R238" s="45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</row>
    <row r="239" spans="1:32" ht="14.25">
      <c r="A239" s="46"/>
      <c r="B239" s="44"/>
      <c r="C239" s="44"/>
      <c r="D239" s="45"/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  <c r="Q239" s="44"/>
      <c r="R239" s="45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</row>
    <row r="240" spans="1:32" ht="14.25">
      <c r="A240" s="46"/>
      <c r="B240" s="44"/>
      <c r="C240" s="44"/>
      <c r="D240" s="45"/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  <c r="Q240" s="44"/>
      <c r="R240" s="45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</row>
    <row r="241" spans="1:32" ht="14.25">
      <c r="A241" s="46"/>
      <c r="B241" s="44"/>
      <c r="C241" s="44"/>
      <c r="D241" s="45"/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  <c r="Q241" s="44"/>
      <c r="R241" s="45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</row>
    <row r="242" spans="1:32" ht="14.25">
      <c r="A242" s="46"/>
      <c r="B242" s="44"/>
      <c r="C242" s="44"/>
      <c r="D242" s="45"/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  <c r="Q242" s="44"/>
      <c r="R242" s="45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</row>
    <row r="243" spans="1:32" ht="14.25">
      <c r="A243" s="46"/>
      <c r="B243" s="44"/>
      <c r="C243" s="44"/>
      <c r="D243" s="45"/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  <c r="Q243" s="44"/>
      <c r="R243" s="45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</row>
    <row r="244" spans="1:32" ht="14.25">
      <c r="A244" s="46"/>
      <c r="B244" s="44"/>
      <c r="C244" s="44"/>
      <c r="D244" s="45"/>
      <c r="E244" s="44"/>
      <c r="F244" s="45"/>
      <c r="G244" s="44"/>
      <c r="H244" s="45"/>
      <c r="I244" s="44"/>
      <c r="J244" s="45"/>
      <c r="K244" s="44"/>
      <c r="L244" s="45"/>
      <c r="M244" s="44"/>
      <c r="N244" s="45"/>
      <c r="O244" s="44"/>
      <c r="P244" s="45"/>
      <c r="Q244" s="44"/>
      <c r="R244" s="45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:32" ht="14.25">
      <c r="A245" s="46"/>
      <c r="B245" s="44"/>
      <c r="C245" s="44"/>
      <c r="D245" s="45"/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  <c r="Q245" s="44"/>
      <c r="R245" s="45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</row>
    <row r="246" spans="1:32" ht="14.25">
      <c r="A246" s="46"/>
      <c r="B246" s="44"/>
      <c r="C246" s="44"/>
      <c r="D246" s="45"/>
      <c r="E246" s="44"/>
      <c r="F246" s="45"/>
      <c r="G246" s="44"/>
      <c r="H246" s="45"/>
      <c r="I246" s="44"/>
      <c r="J246" s="45"/>
      <c r="K246" s="44"/>
      <c r="L246" s="45"/>
      <c r="M246" s="44"/>
      <c r="N246" s="45"/>
      <c r="O246" s="44"/>
      <c r="P246" s="45"/>
      <c r="Q246" s="44"/>
      <c r="R246" s="45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:32" ht="14.25">
      <c r="A247" s="46"/>
      <c r="B247" s="44"/>
      <c r="C247" s="44"/>
      <c r="D247" s="45"/>
      <c r="E247" s="44"/>
      <c r="F247" s="45"/>
      <c r="G247" s="44"/>
      <c r="H247" s="45"/>
      <c r="I247" s="44"/>
      <c r="J247" s="45"/>
      <c r="K247" s="44"/>
      <c r="L247" s="45"/>
      <c r="M247" s="44"/>
      <c r="N247" s="45"/>
      <c r="O247" s="44"/>
      <c r="P247" s="45"/>
      <c r="Q247" s="44"/>
      <c r="R247" s="45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</row>
    <row r="248" spans="1:32" ht="14.25">
      <c r="A248" s="46"/>
      <c r="B248" s="44"/>
      <c r="C248" s="44"/>
      <c r="D248" s="45"/>
      <c r="E248" s="44"/>
      <c r="F248" s="45"/>
      <c r="G248" s="44"/>
      <c r="H248" s="45"/>
      <c r="I248" s="44"/>
      <c r="J248" s="45"/>
      <c r="K248" s="44"/>
      <c r="L248" s="45"/>
      <c r="M248" s="44"/>
      <c r="N248" s="45"/>
      <c r="O248" s="44"/>
      <c r="P248" s="45"/>
      <c r="Q248" s="44"/>
      <c r="R248" s="45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</row>
    <row r="249" spans="1:32" ht="14.25">
      <c r="A249" s="46"/>
      <c r="B249" s="44"/>
      <c r="C249" s="44"/>
      <c r="D249" s="45"/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  <c r="Q249" s="44"/>
      <c r="R249" s="45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</row>
    <row r="250" spans="1:32" ht="14.25">
      <c r="A250" s="46"/>
      <c r="B250" s="44"/>
      <c r="C250" s="44"/>
      <c r="D250" s="45"/>
      <c r="E250" s="44"/>
      <c r="F250" s="45"/>
      <c r="G250" s="44"/>
      <c r="H250" s="45"/>
      <c r="I250" s="44"/>
      <c r="J250" s="45"/>
      <c r="K250" s="44"/>
      <c r="L250" s="45"/>
      <c r="M250" s="44"/>
      <c r="N250" s="45"/>
      <c r="O250" s="44"/>
      <c r="P250" s="45"/>
      <c r="Q250" s="44"/>
      <c r="R250" s="45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</row>
    <row r="251" spans="1:32" ht="14.25">
      <c r="A251" s="46"/>
      <c r="B251" s="44"/>
      <c r="C251" s="44"/>
      <c r="D251" s="45"/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  <c r="Q251" s="44"/>
      <c r="R251" s="45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</row>
    <row r="252" spans="1:32" ht="14.25">
      <c r="A252" s="46"/>
      <c r="B252" s="44"/>
      <c r="C252" s="44"/>
      <c r="D252" s="45"/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  <c r="Q252" s="44"/>
      <c r="R252" s="45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</row>
    <row r="253" spans="1:32" ht="14.25">
      <c r="A253" s="46"/>
      <c r="B253" s="44"/>
      <c r="C253" s="44"/>
      <c r="D253" s="45"/>
      <c r="E253" s="44"/>
      <c r="F253" s="45"/>
      <c r="G253" s="44"/>
      <c r="H253" s="45"/>
      <c r="I253" s="44"/>
      <c r="J253" s="45"/>
      <c r="K253" s="44"/>
      <c r="L253" s="45"/>
      <c r="M253" s="44"/>
      <c r="N253" s="45"/>
      <c r="O253" s="44"/>
      <c r="P253" s="45"/>
      <c r="Q253" s="44"/>
      <c r="R253" s="45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</row>
    <row r="254" spans="1:32" ht="14.25">
      <c r="A254" s="46"/>
      <c r="B254" s="44"/>
      <c r="C254" s="44"/>
      <c r="D254" s="45"/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  <c r="Q254" s="44"/>
      <c r="R254" s="45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</row>
    <row r="255" spans="1:32" ht="14.25">
      <c r="A255" s="46"/>
      <c r="B255" s="44"/>
      <c r="C255" s="44"/>
      <c r="D255" s="45"/>
      <c r="E255" s="44"/>
      <c r="F255" s="45"/>
      <c r="G255" s="44"/>
      <c r="H255" s="45"/>
      <c r="I255" s="44"/>
      <c r="J255" s="45"/>
      <c r="K255" s="44"/>
      <c r="L255" s="45"/>
      <c r="M255" s="44"/>
      <c r="N255" s="45"/>
      <c r="O255" s="44"/>
      <c r="P255" s="45"/>
      <c r="Q255" s="44"/>
      <c r="R255" s="45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</row>
    <row r="256" spans="1:32" ht="14.25">
      <c r="A256" s="46"/>
      <c r="B256" s="44"/>
      <c r="C256" s="44"/>
      <c r="D256" s="45"/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  <c r="Q256" s="44"/>
      <c r="R256" s="45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:32" ht="14.25">
      <c r="A257" s="46"/>
      <c r="B257" s="44"/>
      <c r="C257" s="44"/>
      <c r="D257" s="45"/>
      <c r="E257" s="44"/>
      <c r="F257" s="45"/>
      <c r="G257" s="44"/>
      <c r="H257" s="45"/>
      <c r="I257" s="44"/>
      <c r="J257" s="45"/>
      <c r="K257" s="44"/>
      <c r="L257" s="45"/>
      <c r="M257" s="44"/>
      <c r="N257" s="45"/>
      <c r="O257" s="44"/>
      <c r="P257" s="45"/>
      <c r="Q257" s="44"/>
      <c r="R257" s="45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</row>
    <row r="258" spans="1:32" ht="14.25">
      <c r="A258" s="46"/>
      <c r="B258" s="44"/>
      <c r="C258" s="44"/>
      <c r="D258" s="45"/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  <c r="Q258" s="44"/>
      <c r="R258" s="45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</row>
    <row r="259" spans="1:32" ht="14.25">
      <c r="A259" s="46"/>
      <c r="B259" s="44"/>
      <c r="C259" s="44"/>
      <c r="D259" s="45"/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  <c r="Q259" s="44"/>
      <c r="R259" s="45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</row>
    <row r="260" spans="1:32" ht="14.25">
      <c r="A260" s="46"/>
      <c r="B260" s="44"/>
      <c r="C260" s="44"/>
      <c r="D260" s="45"/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  <c r="Q260" s="44"/>
      <c r="R260" s="45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</row>
    <row r="261" spans="1:32" ht="14.25">
      <c r="A261" s="46"/>
      <c r="B261" s="44"/>
      <c r="C261" s="44"/>
      <c r="D261" s="45"/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  <c r="Q261" s="44"/>
      <c r="R261" s="45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</row>
    <row r="262" spans="1:32" ht="14.25">
      <c r="A262" s="46"/>
      <c r="B262" s="44"/>
      <c r="C262" s="44"/>
      <c r="D262" s="45"/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  <c r="Q262" s="44"/>
      <c r="R262" s="45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</row>
    <row r="263" spans="1:32" ht="14.25">
      <c r="A263" s="46"/>
      <c r="B263" s="44"/>
      <c r="C263" s="44"/>
      <c r="D263" s="45"/>
      <c r="E263" s="44"/>
      <c r="F263" s="45"/>
      <c r="G263" s="44"/>
      <c r="H263" s="45"/>
      <c r="I263" s="44"/>
      <c r="J263" s="45"/>
      <c r="K263" s="44"/>
      <c r="L263" s="45"/>
      <c r="M263" s="44"/>
      <c r="N263" s="45"/>
      <c r="O263" s="44"/>
      <c r="P263" s="45"/>
      <c r="Q263" s="44"/>
      <c r="R263" s="45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</row>
    <row r="264" spans="1:32" ht="14.25">
      <c r="A264" s="46"/>
      <c r="B264" s="44"/>
      <c r="C264" s="44"/>
      <c r="D264" s="45"/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  <c r="Q264" s="44"/>
      <c r="R264" s="45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</row>
    <row r="265" spans="1:32" ht="14.25">
      <c r="A265" s="46"/>
      <c r="B265" s="44"/>
      <c r="C265" s="44"/>
      <c r="D265" s="45"/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/>
      <c r="P265" s="45"/>
      <c r="Q265" s="44"/>
      <c r="R265" s="45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</row>
    <row r="266" spans="1:32" ht="14.25">
      <c r="A266" s="46"/>
      <c r="B266" s="44"/>
      <c r="C266" s="44"/>
      <c r="D266" s="45"/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  <c r="Q266" s="44"/>
      <c r="R266" s="45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</row>
    <row r="267" spans="1:32" ht="14.25">
      <c r="A267" s="46"/>
      <c r="B267" s="44"/>
      <c r="C267" s="44"/>
      <c r="D267" s="45"/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  <c r="Q267" s="44"/>
      <c r="R267" s="45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</row>
    <row r="268" spans="1:32" ht="14.25">
      <c r="A268" s="46"/>
      <c r="B268" s="44"/>
      <c r="C268" s="44"/>
      <c r="D268" s="45"/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  <c r="Q268" s="44"/>
      <c r="R268" s="45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</row>
    <row r="269" spans="1:32" ht="14.25">
      <c r="A269" s="46"/>
      <c r="B269" s="44"/>
      <c r="C269" s="44"/>
      <c r="D269" s="45"/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  <c r="Q269" s="44"/>
      <c r="R269" s="45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</row>
    <row r="270" spans="1:32" ht="14.25">
      <c r="A270" s="46"/>
      <c r="B270" s="44"/>
      <c r="C270" s="44"/>
      <c r="D270" s="45"/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  <c r="Q270" s="44"/>
      <c r="R270" s="45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</row>
    <row r="271" spans="1:32" ht="14.25">
      <c r="A271" s="46"/>
      <c r="B271" s="44"/>
      <c r="C271" s="44"/>
      <c r="D271" s="45"/>
      <c r="E271" s="44"/>
      <c r="F271" s="45"/>
      <c r="G271" s="44"/>
      <c r="H271" s="45"/>
      <c r="I271" s="44"/>
      <c r="J271" s="45"/>
      <c r="K271" s="44"/>
      <c r="L271" s="45"/>
      <c r="M271" s="44"/>
      <c r="N271" s="45"/>
      <c r="O271" s="44"/>
      <c r="P271" s="45"/>
      <c r="Q271" s="44"/>
      <c r="R271" s="45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</row>
    <row r="272" spans="1:32" ht="14.25">
      <c r="A272" s="46"/>
      <c r="B272" s="44"/>
      <c r="C272" s="44"/>
      <c r="D272" s="45"/>
      <c r="E272" s="44"/>
      <c r="F272" s="45"/>
      <c r="G272" s="44"/>
      <c r="H272" s="45"/>
      <c r="I272" s="44"/>
      <c r="J272" s="45"/>
      <c r="K272" s="44"/>
      <c r="L272" s="45"/>
      <c r="M272" s="44"/>
      <c r="N272" s="45"/>
      <c r="O272" s="44"/>
      <c r="P272" s="45"/>
      <c r="Q272" s="44"/>
      <c r="R272" s="45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</row>
    <row r="273" spans="1:32" ht="14.25">
      <c r="A273" s="46"/>
      <c r="B273" s="44"/>
      <c r="C273" s="44"/>
      <c r="D273" s="45"/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  <c r="Q273" s="44"/>
      <c r="R273" s="45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</row>
    <row r="274" spans="1:32" ht="14.25">
      <c r="A274" s="46"/>
      <c r="B274" s="44"/>
      <c r="C274" s="44"/>
      <c r="D274" s="45"/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  <c r="Q274" s="44"/>
      <c r="R274" s="45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</row>
    <row r="275" spans="1:32" ht="14.25">
      <c r="A275" s="46"/>
      <c r="B275" s="44"/>
      <c r="C275" s="44"/>
      <c r="D275" s="45"/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  <c r="Q275" s="44"/>
      <c r="R275" s="45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</row>
    <row r="276" spans="1:32" ht="14.25">
      <c r="A276" s="46"/>
      <c r="B276" s="44"/>
      <c r="C276" s="44"/>
      <c r="D276" s="45"/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  <c r="Q276" s="44"/>
      <c r="R276" s="45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</row>
    <row r="277" spans="1:32" ht="14.25">
      <c r="A277" s="46"/>
      <c r="B277" s="44"/>
      <c r="C277" s="44"/>
      <c r="D277" s="45"/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  <c r="Q277" s="44"/>
      <c r="R277" s="45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</row>
    <row r="278" spans="1:32" ht="14.25">
      <c r="A278" s="46"/>
      <c r="B278" s="44"/>
      <c r="C278" s="44"/>
      <c r="D278" s="45"/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  <c r="Q278" s="44"/>
      <c r="R278" s="45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</row>
    <row r="279" spans="1:32" ht="14.25">
      <c r="A279" s="46"/>
      <c r="B279" s="44"/>
      <c r="C279" s="44"/>
      <c r="D279" s="45"/>
      <c r="E279" s="44"/>
      <c r="F279" s="45"/>
      <c r="G279" s="44"/>
      <c r="H279" s="45"/>
      <c r="I279" s="44"/>
      <c r="J279" s="45"/>
      <c r="K279" s="44"/>
      <c r="L279" s="45"/>
      <c r="M279" s="44"/>
      <c r="N279" s="45"/>
      <c r="O279" s="44"/>
      <c r="P279" s="45"/>
      <c r="Q279" s="44"/>
      <c r="R279" s="45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</row>
    <row r="280" spans="1:32" ht="14.25">
      <c r="A280" s="46"/>
      <c r="B280" s="44"/>
      <c r="C280" s="44"/>
      <c r="D280" s="45"/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  <c r="Q280" s="44"/>
      <c r="R280" s="45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</row>
    <row r="281" spans="1:32" ht="14.25">
      <c r="A281" s="46"/>
      <c r="B281" s="44"/>
      <c r="C281" s="44"/>
      <c r="D281" s="45"/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  <c r="Q281" s="44"/>
      <c r="R281" s="45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</row>
    <row r="282" spans="1:32" ht="14.25">
      <c r="A282" s="46"/>
      <c r="B282" s="44"/>
      <c r="C282" s="44"/>
      <c r="D282" s="45"/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  <c r="Q282" s="44"/>
      <c r="R282" s="45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</row>
    <row r="283" spans="1:32" ht="14.25">
      <c r="A283" s="46"/>
      <c r="B283" s="44"/>
      <c r="C283" s="44"/>
      <c r="D283" s="45"/>
      <c r="E283" s="44"/>
      <c r="F283" s="45"/>
      <c r="G283" s="44"/>
      <c r="H283" s="45"/>
      <c r="I283" s="44"/>
      <c r="J283" s="45"/>
      <c r="K283" s="44"/>
      <c r="L283" s="45"/>
      <c r="M283" s="44"/>
      <c r="N283" s="45"/>
      <c r="O283" s="44"/>
      <c r="P283" s="45"/>
      <c r="Q283" s="44"/>
      <c r="R283" s="45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</row>
    <row r="284" spans="1:32" ht="14.25">
      <c r="A284" s="46"/>
      <c r="B284" s="44"/>
      <c r="C284" s="44"/>
      <c r="D284" s="45"/>
      <c r="E284" s="44"/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  <c r="Q284" s="44"/>
      <c r="R284" s="45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</row>
    <row r="285" spans="1:32" ht="14.25">
      <c r="A285" s="46"/>
      <c r="B285" s="44"/>
      <c r="C285" s="44"/>
      <c r="D285" s="45"/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  <c r="Q285" s="44"/>
      <c r="R285" s="45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</row>
    <row r="286" spans="1:32" ht="14.25">
      <c r="A286" s="46"/>
      <c r="B286" s="44"/>
      <c r="C286" s="44"/>
      <c r="D286" s="45"/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  <c r="Q286" s="44"/>
      <c r="R286" s="45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</row>
    <row r="287" spans="1:32" ht="14.25">
      <c r="A287" s="46"/>
      <c r="B287" s="44"/>
      <c r="C287" s="44"/>
      <c r="D287" s="45"/>
      <c r="E287" s="44"/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  <c r="Q287" s="44"/>
      <c r="R287" s="45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</row>
    <row r="288" spans="1:32" ht="14.25">
      <c r="A288" s="46"/>
      <c r="B288" s="44"/>
      <c r="C288" s="44"/>
      <c r="D288" s="45"/>
      <c r="E288" s="44"/>
      <c r="F288" s="45"/>
      <c r="G288" s="44"/>
      <c r="H288" s="45"/>
      <c r="I288" s="44"/>
      <c r="J288" s="45"/>
      <c r="K288" s="44"/>
      <c r="L288" s="45"/>
      <c r="M288" s="44"/>
      <c r="N288" s="45"/>
      <c r="O288" s="44"/>
      <c r="P288" s="45"/>
      <c r="Q288" s="44"/>
      <c r="R288" s="45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</row>
    <row r="289" spans="1:32" ht="14.25">
      <c r="A289" s="46"/>
      <c r="B289" s="44"/>
      <c r="C289" s="44"/>
      <c r="D289" s="45"/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  <c r="Q289" s="44"/>
      <c r="R289" s="45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</row>
    <row r="290" spans="1:32" ht="14.25">
      <c r="A290" s="46"/>
      <c r="B290" s="44"/>
      <c r="C290" s="44"/>
      <c r="D290" s="45"/>
      <c r="E290" s="44"/>
      <c r="F290" s="45"/>
      <c r="G290" s="44"/>
      <c r="H290" s="45"/>
      <c r="I290" s="44"/>
      <c r="J290" s="45"/>
      <c r="K290" s="44"/>
      <c r="L290" s="45"/>
      <c r="M290" s="44"/>
      <c r="N290" s="45"/>
      <c r="O290" s="44"/>
      <c r="P290" s="45"/>
      <c r="Q290" s="44"/>
      <c r="R290" s="45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</row>
    <row r="291" spans="1:32" ht="14.25">
      <c r="A291" s="46"/>
      <c r="B291" s="44"/>
      <c r="C291" s="44"/>
      <c r="D291" s="45"/>
      <c r="E291" s="44"/>
      <c r="F291" s="45"/>
      <c r="G291" s="44"/>
      <c r="H291" s="45"/>
      <c r="I291" s="44"/>
      <c r="J291" s="45"/>
      <c r="K291" s="44"/>
      <c r="L291" s="45"/>
      <c r="M291" s="44"/>
      <c r="N291" s="45"/>
      <c r="O291" s="44"/>
      <c r="P291" s="45"/>
      <c r="Q291" s="44"/>
      <c r="R291" s="45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</row>
    <row r="292" spans="1:32" ht="14.25">
      <c r="A292" s="46"/>
      <c r="B292" s="44"/>
      <c r="C292" s="44"/>
      <c r="D292" s="45"/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/>
      <c r="P292" s="45"/>
      <c r="Q292" s="44"/>
      <c r="R292" s="45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</row>
    <row r="293" spans="1:32" ht="14.25">
      <c r="A293" s="46"/>
      <c r="B293" s="44"/>
      <c r="C293" s="44"/>
      <c r="D293" s="45"/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  <c r="Q293" s="44"/>
      <c r="R293" s="45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</row>
    <row r="294" spans="1:32" ht="14.25">
      <c r="A294" s="46"/>
      <c r="B294" s="44"/>
      <c r="C294" s="44"/>
      <c r="D294" s="45"/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  <c r="Q294" s="44"/>
      <c r="R294" s="45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</row>
    <row r="295" spans="1:32" ht="14.25">
      <c r="A295" s="46"/>
      <c r="B295" s="44"/>
      <c r="C295" s="44"/>
      <c r="D295" s="45"/>
      <c r="E295" s="44"/>
      <c r="F295" s="45"/>
      <c r="G295" s="44"/>
      <c r="H295" s="45"/>
      <c r="I295" s="44"/>
      <c r="J295" s="45"/>
      <c r="K295" s="44"/>
      <c r="L295" s="45"/>
      <c r="M295" s="44"/>
      <c r="N295" s="45"/>
      <c r="O295" s="44"/>
      <c r="P295" s="45"/>
      <c r="Q295" s="44"/>
      <c r="R295" s="45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</row>
    <row r="296" spans="1:32" ht="14.25">
      <c r="A296" s="46"/>
      <c r="B296" s="44"/>
      <c r="C296" s="44"/>
      <c r="D296" s="45"/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  <c r="Q296" s="44"/>
      <c r="R296" s="45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</row>
    <row r="297" spans="1:32" ht="14.25">
      <c r="A297" s="46"/>
      <c r="B297" s="44"/>
      <c r="C297" s="44"/>
      <c r="D297" s="45"/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  <c r="Q297" s="44"/>
      <c r="R297" s="45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</row>
    <row r="298" spans="1:32" ht="14.25">
      <c r="A298" s="46"/>
      <c r="B298" s="44"/>
      <c r="C298" s="44"/>
      <c r="D298" s="45"/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  <c r="Q298" s="44"/>
      <c r="R298" s="45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</row>
    <row r="299" spans="1:32" ht="14.25">
      <c r="A299" s="46"/>
      <c r="B299" s="44"/>
      <c r="C299" s="44"/>
      <c r="D299" s="45"/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  <c r="Q299" s="44"/>
      <c r="R299" s="45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</row>
    <row r="300" spans="1:32" ht="14.25">
      <c r="A300" s="46"/>
      <c r="B300" s="44"/>
      <c r="C300" s="44"/>
      <c r="D300" s="45"/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  <c r="Q300" s="44"/>
      <c r="R300" s="45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</row>
    <row r="301" spans="1:32" ht="14.25">
      <c r="A301" s="46"/>
      <c r="B301" s="44"/>
      <c r="C301" s="44"/>
      <c r="D301" s="45"/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  <c r="Q301" s="44"/>
      <c r="R301" s="45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</row>
    <row r="302" spans="1:32" ht="14.25">
      <c r="A302" s="46"/>
      <c r="B302" s="44"/>
      <c r="C302" s="44"/>
      <c r="D302" s="45"/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  <c r="Q302" s="44"/>
      <c r="R302" s="45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</row>
    <row r="303" spans="1:32" ht="14.25">
      <c r="A303" s="46"/>
      <c r="B303" s="44"/>
      <c r="C303" s="44"/>
      <c r="D303" s="45"/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  <c r="Q303" s="44"/>
      <c r="R303" s="45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</row>
    <row r="304" spans="1:32" ht="14.25">
      <c r="A304" s="46"/>
      <c r="B304" s="44"/>
      <c r="C304" s="44"/>
      <c r="D304" s="45"/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  <c r="Q304" s="44"/>
      <c r="R304" s="45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</row>
    <row r="305" spans="1:32" ht="14.25">
      <c r="A305" s="46"/>
      <c r="B305" s="44"/>
      <c r="C305" s="44"/>
      <c r="D305" s="45"/>
      <c r="E305" s="44"/>
      <c r="F305" s="45"/>
      <c r="G305" s="44"/>
      <c r="H305" s="45"/>
      <c r="I305" s="44"/>
      <c r="J305" s="45"/>
      <c r="K305" s="44"/>
      <c r="L305" s="45"/>
      <c r="M305" s="44"/>
      <c r="N305" s="45"/>
      <c r="O305" s="44"/>
      <c r="P305" s="45"/>
      <c r="Q305" s="44"/>
      <c r="R305" s="45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</row>
    <row r="306" spans="1:32" ht="14.25">
      <c r="A306" s="46"/>
      <c r="B306" s="44"/>
      <c r="C306" s="44"/>
      <c r="D306" s="45"/>
      <c r="E306" s="44"/>
      <c r="F306" s="45"/>
      <c r="G306" s="44"/>
      <c r="H306" s="45"/>
      <c r="I306" s="44"/>
      <c r="J306" s="45"/>
      <c r="K306" s="44"/>
      <c r="L306" s="45"/>
      <c r="M306" s="44"/>
      <c r="N306" s="45"/>
      <c r="O306" s="44"/>
      <c r="P306" s="45"/>
      <c r="Q306" s="44"/>
      <c r="R306" s="45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</row>
    <row r="307" spans="1:32" ht="14.25">
      <c r="A307" s="46"/>
      <c r="B307" s="44"/>
      <c r="C307" s="44"/>
      <c r="D307" s="45"/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  <c r="Q307" s="44"/>
      <c r="R307" s="45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</row>
    <row r="308" spans="1:32" ht="14.25">
      <c r="A308" s="46"/>
      <c r="B308" s="44"/>
      <c r="C308" s="44"/>
      <c r="D308" s="45"/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  <c r="Q308" s="44"/>
      <c r="R308" s="45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</row>
    <row r="309" spans="1:32" ht="14.25">
      <c r="A309" s="46"/>
      <c r="B309" s="44"/>
      <c r="C309" s="44"/>
      <c r="D309" s="45"/>
      <c r="E309" s="44"/>
      <c r="F309" s="45"/>
      <c r="G309" s="44"/>
      <c r="H309" s="45"/>
      <c r="I309" s="44"/>
      <c r="J309" s="45"/>
      <c r="K309" s="44"/>
      <c r="L309" s="45"/>
      <c r="M309" s="44"/>
      <c r="N309" s="45"/>
      <c r="O309" s="44"/>
      <c r="P309" s="45"/>
      <c r="Q309" s="44"/>
      <c r="R309" s="45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</row>
    <row r="310" spans="1:32" ht="14.25">
      <c r="A310" s="46"/>
      <c r="B310" s="44"/>
      <c r="C310" s="44"/>
      <c r="D310" s="45"/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  <c r="Q310" s="44"/>
      <c r="R310" s="45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</row>
    <row r="311" spans="1:32" ht="14.25">
      <c r="A311" s="46"/>
      <c r="B311" s="44"/>
      <c r="C311" s="44"/>
      <c r="D311" s="45"/>
      <c r="E311" s="44"/>
      <c r="F311" s="45"/>
      <c r="G311" s="44"/>
      <c r="H311" s="45"/>
      <c r="I311" s="44"/>
      <c r="J311" s="45"/>
      <c r="K311" s="44"/>
      <c r="L311" s="45"/>
      <c r="M311" s="44"/>
      <c r="N311" s="45"/>
      <c r="O311" s="44"/>
      <c r="P311" s="45"/>
      <c r="Q311" s="44"/>
      <c r="R311" s="45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</row>
    <row r="312" spans="1:32" ht="14.25">
      <c r="A312" s="46"/>
      <c r="B312" s="44"/>
      <c r="C312" s="44"/>
      <c r="D312" s="45"/>
      <c r="E312" s="44"/>
      <c r="F312" s="45"/>
      <c r="G312" s="44"/>
      <c r="H312" s="45"/>
      <c r="I312" s="44"/>
      <c r="J312" s="45"/>
      <c r="K312" s="44"/>
      <c r="L312" s="45"/>
      <c r="M312" s="44"/>
      <c r="N312" s="45"/>
      <c r="O312" s="44"/>
      <c r="P312" s="45"/>
      <c r="Q312" s="44"/>
      <c r="R312" s="45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</row>
    <row r="313" spans="1:32" ht="14.25">
      <c r="A313" s="46"/>
      <c r="B313" s="44"/>
      <c r="C313" s="44"/>
      <c r="D313" s="45"/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  <c r="Q313" s="44"/>
      <c r="R313" s="45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</row>
    <row r="314" spans="1:32" ht="14.25">
      <c r="A314" s="46"/>
      <c r="B314" s="44"/>
      <c r="C314" s="44"/>
      <c r="D314" s="45"/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  <c r="Q314" s="44"/>
      <c r="R314" s="45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</row>
    <row r="315" spans="1:32" ht="14.25">
      <c r="A315" s="46"/>
      <c r="B315" s="44"/>
      <c r="C315" s="44"/>
      <c r="D315" s="45"/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  <c r="Q315" s="44"/>
      <c r="R315" s="45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</row>
    <row r="316" spans="1:32" ht="14.25">
      <c r="A316" s="46"/>
      <c r="B316" s="44"/>
      <c r="C316" s="44"/>
      <c r="D316" s="45"/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  <c r="Q316" s="44"/>
      <c r="R316" s="45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</row>
    <row r="317" spans="1:32" ht="14.25">
      <c r="A317" s="46"/>
      <c r="B317" s="44"/>
      <c r="C317" s="44"/>
      <c r="D317" s="45"/>
      <c r="E317" s="44"/>
      <c r="F317" s="45"/>
      <c r="G317" s="44"/>
      <c r="H317" s="45"/>
      <c r="I317" s="44"/>
      <c r="J317" s="45"/>
      <c r="K317" s="44"/>
      <c r="L317" s="45"/>
      <c r="M317" s="44"/>
      <c r="N317" s="45"/>
      <c r="O317" s="44"/>
      <c r="P317" s="45"/>
      <c r="Q317" s="44"/>
      <c r="R317" s="45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</row>
    <row r="318" spans="1:32" ht="14.25">
      <c r="A318" s="46"/>
      <c r="B318" s="44"/>
      <c r="C318" s="44"/>
      <c r="D318" s="45"/>
      <c r="E318" s="44"/>
      <c r="F318" s="45"/>
      <c r="G318" s="44"/>
      <c r="H318" s="45"/>
      <c r="I318" s="44"/>
      <c r="J318" s="45"/>
      <c r="K318" s="44"/>
      <c r="L318" s="45"/>
      <c r="M318" s="44"/>
      <c r="N318" s="45"/>
      <c r="O318" s="44"/>
      <c r="P318" s="45"/>
      <c r="Q318" s="44"/>
      <c r="R318" s="45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</row>
    <row r="319" spans="1:32" ht="14.25">
      <c r="A319" s="46"/>
      <c r="B319" s="44"/>
      <c r="C319" s="44"/>
      <c r="D319" s="45"/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  <c r="Q319" s="44"/>
      <c r="R319" s="45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</row>
    <row r="320" spans="1:32" ht="14.25">
      <c r="A320" s="46"/>
      <c r="B320" s="44"/>
      <c r="C320" s="44"/>
      <c r="D320" s="45"/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  <c r="Q320" s="44"/>
      <c r="R320" s="45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</row>
    <row r="321" spans="1:32" ht="14.25">
      <c r="A321" s="46"/>
      <c r="B321" s="44"/>
      <c r="C321" s="44"/>
      <c r="D321" s="45"/>
      <c r="E321" s="44"/>
      <c r="F321" s="45"/>
      <c r="G321" s="44"/>
      <c r="H321" s="45"/>
      <c r="I321" s="44"/>
      <c r="J321" s="45"/>
      <c r="K321" s="44"/>
      <c r="L321" s="45"/>
      <c r="M321" s="44"/>
      <c r="N321" s="45"/>
      <c r="O321" s="44"/>
      <c r="P321" s="45"/>
      <c r="Q321" s="44"/>
      <c r="R321" s="45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</row>
    <row r="322" spans="1:32" ht="14.25">
      <c r="A322" s="46"/>
      <c r="B322" s="44"/>
      <c r="C322" s="44"/>
      <c r="D322" s="45"/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  <c r="Q322" s="44"/>
      <c r="R322" s="45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</row>
    <row r="323" spans="1:32" ht="14.25">
      <c r="A323" s="46"/>
      <c r="B323" s="44"/>
      <c r="C323" s="44"/>
      <c r="D323" s="45"/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  <c r="Q323" s="44"/>
      <c r="R323" s="45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</row>
    <row r="324" spans="1:32" ht="14.25">
      <c r="A324" s="46"/>
      <c r="B324" s="44"/>
      <c r="C324" s="44"/>
      <c r="D324" s="45"/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  <c r="Q324" s="44"/>
      <c r="R324" s="45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</row>
    <row r="325" spans="1:32" ht="14.25">
      <c r="A325" s="46"/>
      <c r="B325" s="44"/>
      <c r="C325" s="44"/>
      <c r="D325" s="45"/>
      <c r="E325" s="44"/>
      <c r="F325" s="45"/>
      <c r="G325" s="44"/>
      <c r="H325" s="45"/>
      <c r="I325" s="44"/>
      <c r="J325" s="45"/>
      <c r="K325" s="44"/>
      <c r="L325" s="45"/>
      <c r="M325" s="44"/>
      <c r="N325" s="45"/>
      <c r="O325" s="44"/>
      <c r="P325" s="45"/>
      <c r="Q325" s="44"/>
      <c r="R325" s="45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</row>
    <row r="326" spans="1:32" ht="14.25">
      <c r="A326" s="46"/>
      <c r="B326" s="44"/>
      <c r="C326" s="44"/>
      <c r="D326" s="45"/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/>
      <c r="Q326" s="44"/>
      <c r="R326" s="45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</row>
    <row r="327" spans="1:32" ht="14.25">
      <c r="A327" s="46"/>
      <c r="B327" s="44"/>
      <c r="C327" s="44"/>
      <c r="D327" s="45"/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  <c r="Q327" s="44"/>
      <c r="R327" s="45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</row>
    <row r="328" spans="1:32" ht="14.25">
      <c r="A328" s="46"/>
      <c r="B328" s="44"/>
      <c r="C328" s="44"/>
      <c r="D328" s="45"/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/>
      <c r="P328" s="45"/>
      <c r="Q328" s="44"/>
      <c r="R328" s="45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</row>
    <row r="329" spans="1:32" ht="14.25">
      <c r="A329" s="46"/>
      <c r="B329" s="44"/>
      <c r="C329" s="44"/>
      <c r="D329" s="45"/>
      <c r="E329" s="44"/>
      <c r="F329" s="45"/>
      <c r="G329" s="44"/>
      <c r="H329" s="45"/>
      <c r="I329" s="44"/>
      <c r="J329" s="45"/>
      <c r="K329" s="44"/>
      <c r="L329" s="45"/>
      <c r="M329" s="44"/>
      <c r="N329" s="45"/>
      <c r="O329" s="44"/>
      <c r="P329" s="45"/>
      <c r="Q329" s="44"/>
      <c r="R329" s="45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</row>
    <row r="330" spans="1:32" ht="14.25">
      <c r="A330" s="46"/>
      <c r="B330" s="44"/>
      <c r="C330" s="44"/>
      <c r="D330" s="45"/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  <c r="Q330" s="44"/>
      <c r="R330" s="45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</row>
    <row r="331" spans="1:32" ht="14.25">
      <c r="A331" s="46"/>
      <c r="B331" s="44"/>
      <c r="C331" s="44"/>
      <c r="D331" s="45"/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  <c r="Q331" s="44"/>
      <c r="R331" s="45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</row>
    <row r="332" spans="1:32" ht="14.25">
      <c r="A332" s="46"/>
      <c r="B332" s="44"/>
      <c r="C332" s="44"/>
      <c r="D332" s="45"/>
      <c r="E332" s="44"/>
      <c r="F332" s="45"/>
      <c r="G332" s="44"/>
      <c r="H332" s="45"/>
      <c r="I332" s="44"/>
      <c r="J332" s="45"/>
      <c r="K332" s="44"/>
      <c r="L332" s="45"/>
      <c r="M332" s="44"/>
      <c r="N332" s="45"/>
      <c r="O332" s="44"/>
      <c r="P332" s="45"/>
      <c r="Q332" s="44"/>
      <c r="R332" s="45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</row>
    <row r="333" spans="1:32" ht="14.25">
      <c r="A333" s="46"/>
      <c r="B333" s="44"/>
      <c r="C333" s="44"/>
      <c r="D333" s="45"/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  <c r="Q333" s="44"/>
      <c r="R333" s="45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</row>
    <row r="334" spans="1:32" ht="14.25">
      <c r="A334" s="46"/>
      <c r="B334" s="44"/>
      <c r="C334" s="44"/>
      <c r="D334" s="45"/>
      <c r="E334" s="44"/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  <c r="Q334" s="44"/>
      <c r="R334" s="45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</row>
    <row r="335" spans="1:32" ht="14.25">
      <c r="A335" s="46"/>
      <c r="B335" s="44"/>
      <c r="C335" s="44"/>
      <c r="D335" s="45"/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  <c r="Q335" s="44"/>
      <c r="R335" s="45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</row>
    <row r="336" spans="1:32" ht="14.25">
      <c r="A336" s="46"/>
      <c r="B336" s="44"/>
      <c r="C336" s="44"/>
      <c r="D336" s="45"/>
      <c r="E336" s="44"/>
      <c r="F336" s="45"/>
      <c r="G336" s="44"/>
      <c r="H336" s="45"/>
      <c r="I336" s="44"/>
      <c r="J336" s="45"/>
      <c r="K336" s="44"/>
      <c r="L336" s="45"/>
      <c r="M336" s="44"/>
      <c r="N336" s="45"/>
      <c r="O336" s="44"/>
      <c r="P336" s="45"/>
      <c r="Q336" s="44"/>
      <c r="R336" s="45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</row>
    <row r="337" spans="1:32" ht="14.25">
      <c r="A337" s="46"/>
      <c r="B337" s="44"/>
      <c r="C337" s="44"/>
      <c r="D337" s="45"/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  <c r="Q337" s="44"/>
      <c r="R337" s="45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</row>
    <row r="338" spans="1:32" ht="14.25">
      <c r="A338" s="46"/>
      <c r="B338" s="44"/>
      <c r="C338" s="44"/>
      <c r="D338" s="45"/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  <c r="Q338" s="44"/>
      <c r="R338" s="45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</row>
    <row r="339" spans="1:32" ht="14.25">
      <c r="A339" s="46"/>
      <c r="B339" s="44"/>
      <c r="C339" s="44"/>
      <c r="D339" s="45"/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  <c r="Q339" s="44"/>
      <c r="R339" s="45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</row>
    <row r="340" spans="1:32" ht="14.25">
      <c r="A340" s="46"/>
      <c r="B340" s="44"/>
      <c r="C340" s="44"/>
      <c r="D340" s="45"/>
      <c r="E340" s="44"/>
      <c r="F340" s="45"/>
      <c r="G340" s="44"/>
      <c r="H340" s="45"/>
      <c r="I340" s="44"/>
      <c r="J340" s="45"/>
      <c r="K340" s="44"/>
      <c r="L340" s="45"/>
      <c r="M340" s="44"/>
      <c r="N340" s="45"/>
      <c r="O340" s="44"/>
      <c r="P340" s="45"/>
      <c r="Q340" s="44"/>
      <c r="R340" s="45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</row>
    <row r="341" spans="1:32" ht="14.25">
      <c r="A341" s="46"/>
      <c r="B341" s="44"/>
      <c r="C341" s="44"/>
      <c r="D341" s="45"/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  <c r="Q341" s="44"/>
      <c r="R341" s="45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</row>
    <row r="342" spans="1:32" ht="14.25">
      <c r="A342" s="46"/>
      <c r="B342" s="44"/>
      <c r="C342" s="44"/>
      <c r="D342" s="45"/>
      <c r="E342" s="44"/>
      <c r="F342" s="45"/>
      <c r="G342" s="44"/>
      <c r="H342" s="45"/>
      <c r="I342" s="44"/>
      <c r="J342" s="45"/>
      <c r="K342" s="44"/>
      <c r="L342" s="45"/>
      <c r="M342" s="44"/>
      <c r="N342" s="45"/>
      <c r="O342" s="44"/>
      <c r="P342" s="45"/>
      <c r="Q342" s="44"/>
      <c r="R342" s="45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</row>
    <row r="343" spans="1:32" ht="14.25">
      <c r="A343" s="46"/>
      <c r="B343" s="44"/>
      <c r="C343" s="44"/>
      <c r="D343" s="45"/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  <c r="Q343" s="44"/>
      <c r="R343" s="45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</row>
    <row r="344" spans="1:32" ht="14.25">
      <c r="A344" s="46"/>
      <c r="B344" s="44"/>
      <c r="C344" s="44"/>
      <c r="D344" s="45"/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  <c r="Q344" s="44"/>
      <c r="R344" s="45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</row>
    <row r="345" spans="1:32" ht="14.25">
      <c r="A345" s="46"/>
      <c r="B345" s="44"/>
      <c r="C345" s="44"/>
      <c r="D345" s="45"/>
      <c r="E345" s="44"/>
      <c r="F345" s="45"/>
      <c r="G345" s="44"/>
      <c r="H345" s="45"/>
      <c r="I345" s="44"/>
      <c r="J345" s="45"/>
      <c r="K345" s="44"/>
      <c r="L345" s="45"/>
      <c r="M345" s="44"/>
      <c r="N345" s="45"/>
      <c r="O345" s="44"/>
      <c r="P345" s="45"/>
      <c r="Q345" s="44"/>
      <c r="R345" s="45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</row>
    <row r="346" spans="1:32" ht="14.25">
      <c r="A346" s="46"/>
      <c r="B346" s="44"/>
      <c r="C346" s="44"/>
      <c r="D346" s="45"/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  <c r="Q346" s="44"/>
      <c r="R346" s="45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</row>
    <row r="347" spans="1:32" ht="14.25">
      <c r="A347" s="46"/>
      <c r="B347" s="44"/>
      <c r="C347" s="44"/>
      <c r="D347" s="45"/>
      <c r="E347" s="44"/>
      <c r="F347" s="45"/>
      <c r="G347" s="44"/>
      <c r="H347" s="45"/>
      <c r="I347" s="44"/>
      <c r="J347" s="45"/>
      <c r="K347" s="44"/>
      <c r="L347" s="45"/>
      <c r="M347" s="44"/>
      <c r="N347" s="45"/>
      <c r="O347" s="44"/>
      <c r="P347" s="45"/>
      <c r="Q347" s="44"/>
      <c r="R347" s="45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</row>
    <row r="348" spans="1:32" ht="14.25">
      <c r="A348" s="46"/>
      <c r="B348" s="44"/>
      <c r="C348" s="44"/>
      <c r="D348" s="45"/>
      <c r="E348" s="44"/>
      <c r="F348" s="45"/>
      <c r="G348" s="44"/>
      <c r="H348" s="45"/>
      <c r="I348" s="44"/>
      <c r="J348" s="45"/>
      <c r="K348" s="44"/>
      <c r="L348" s="45"/>
      <c r="M348" s="44"/>
      <c r="N348" s="45"/>
      <c r="O348" s="44"/>
      <c r="P348" s="45"/>
      <c r="Q348" s="44"/>
      <c r="R348" s="45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</row>
    <row r="349" spans="1:32" ht="14.25">
      <c r="A349" s="46"/>
      <c r="B349" s="44"/>
      <c r="C349" s="44"/>
      <c r="D349" s="45"/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  <c r="Q349" s="44"/>
      <c r="R349" s="45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</row>
    <row r="350" spans="1:32" ht="14.25">
      <c r="A350" s="46"/>
      <c r="B350" s="44"/>
      <c r="C350" s="44"/>
      <c r="D350" s="45"/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/>
      <c r="P350" s="45"/>
      <c r="Q350" s="44"/>
      <c r="R350" s="45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</row>
    <row r="351" spans="1:32" ht="14.25">
      <c r="A351" s="46"/>
      <c r="B351" s="44"/>
      <c r="C351" s="44"/>
      <c r="D351" s="45"/>
      <c r="E351" s="44"/>
      <c r="F351" s="45"/>
      <c r="G351" s="44"/>
      <c r="H351" s="45"/>
      <c r="I351" s="44"/>
      <c r="J351" s="45"/>
      <c r="K351" s="44"/>
      <c r="L351" s="45"/>
      <c r="M351" s="44"/>
      <c r="N351" s="45"/>
      <c r="O351" s="44"/>
      <c r="P351" s="45"/>
      <c r="Q351" s="44"/>
      <c r="R351" s="45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</row>
    <row r="352" spans="1:32" ht="14.25">
      <c r="A352" s="46"/>
      <c r="B352" s="44"/>
      <c r="C352" s="44"/>
      <c r="D352" s="45"/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  <c r="Q352" s="44"/>
      <c r="R352" s="45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</row>
    <row r="353" spans="1:32" ht="14.25">
      <c r="A353" s="46"/>
      <c r="B353" s="44"/>
      <c r="C353" s="44"/>
      <c r="D353" s="45"/>
      <c r="E353" s="44"/>
      <c r="F353" s="45"/>
      <c r="G353" s="44"/>
      <c r="H353" s="45"/>
      <c r="I353" s="44"/>
      <c r="J353" s="45"/>
      <c r="K353" s="44"/>
      <c r="L353" s="45"/>
      <c r="M353" s="44"/>
      <c r="N353" s="45"/>
      <c r="O353" s="44"/>
      <c r="P353" s="45"/>
      <c r="Q353" s="44"/>
      <c r="R353" s="45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</row>
    <row r="354" spans="1:32" ht="14.25">
      <c r="A354" s="46"/>
      <c r="B354" s="44"/>
      <c r="C354" s="44"/>
      <c r="D354" s="45"/>
      <c r="E354" s="44"/>
      <c r="F354" s="45"/>
      <c r="G354" s="44"/>
      <c r="H354" s="45"/>
      <c r="I354" s="44"/>
      <c r="J354" s="45"/>
      <c r="K354" s="44"/>
      <c r="L354" s="45"/>
      <c r="M354" s="44"/>
      <c r="N354" s="45"/>
      <c r="O354" s="44"/>
      <c r="P354" s="45"/>
      <c r="Q354" s="44"/>
      <c r="R354" s="45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</row>
    <row r="355" spans="1:32" ht="14.25">
      <c r="A355" s="46"/>
      <c r="B355" s="44"/>
      <c r="C355" s="44"/>
      <c r="D355" s="45"/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  <c r="Q355" s="44"/>
      <c r="R355" s="45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:32" ht="14.25">
      <c r="A356" s="46"/>
      <c r="B356" s="44"/>
      <c r="C356" s="44"/>
      <c r="D356" s="45"/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  <c r="Q356" s="44"/>
      <c r="R356" s="45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</row>
    <row r="357" spans="1:32" ht="14.25">
      <c r="A357" s="46"/>
      <c r="B357" s="44"/>
      <c r="C357" s="44"/>
      <c r="D357" s="45"/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  <c r="Q357" s="44"/>
      <c r="R357" s="45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</row>
    <row r="358" spans="1:32" ht="14.25">
      <c r="A358" s="46"/>
      <c r="B358" s="44"/>
      <c r="C358" s="44"/>
      <c r="D358" s="45"/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  <c r="Q358" s="44"/>
      <c r="R358" s="45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</row>
    <row r="359" spans="1:32" ht="14.25">
      <c r="A359" s="46"/>
      <c r="B359" s="44"/>
      <c r="C359" s="44"/>
      <c r="D359" s="45"/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  <c r="Q359" s="44"/>
      <c r="R359" s="45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</row>
    <row r="360" spans="1:32" ht="14.25">
      <c r="A360" s="46"/>
      <c r="B360" s="44"/>
      <c r="C360" s="44"/>
      <c r="D360" s="45"/>
      <c r="E360" s="44"/>
      <c r="F360" s="45"/>
      <c r="G360" s="44"/>
      <c r="H360" s="45"/>
      <c r="I360" s="44"/>
      <c r="J360" s="45"/>
      <c r="K360" s="44"/>
      <c r="L360" s="45"/>
      <c r="M360" s="44"/>
      <c r="N360" s="45"/>
      <c r="O360" s="44"/>
      <c r="P360" s="45"/>
      <c r="Q360" s="44"/>
      <c r="R360" s="45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</row>
    <row r="361" spans="1:32" ht="14.25">
      <c r="A361" s="46"/>
      <c r="B361" s="44"/>
      <c r="C361" s="44"/>
      <c r="D361" s="45"/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  <c r="Q361" s="44"/>
      <c r="R361" s="45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</row>
    <row r="362" spans="1:32" ht="14.25">
      <c r="A362" s="46"/>
      <c r="B362" s="44"/>
      <c r="C362" s="44"/>
      <c r="D362" s="45"/>
      <c r="E362" s="44"/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  <c r="Q362" s="44"/>
      <c r="R362" s="45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</row>
    <row r="363" spans="1:32" ht="14.25">
      <c r="A363" s="46"/>
      <c r="B363" s="44"/>
      <c r="C363" s="44"/>
      <c r="D363" s="45"/>
      <c r="E363" s="44"/>
      <c r="F363" s="45"/>
      <c r="G363" s="44"/>
      <c r="H363" s="45"/>
      <c r="I363" s="44"/>
      <c r="J363" s="45"/>
      <c r="K363" s="44"/>
      <c r="L363" s="45"/>
      <c r="M363" s="44"/>
      <c r="N363" s="45"/>
      <c r="O363" s="44"/>
      <c r="P363" s="45"/>
      <c r="Q363" s="44"/>
      <c r="R363" s="45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</row>
    <row r="364" spans="1:32" ht="14.25">
      <c r="A364" s="46"/>
      <c r="B364" s="44"/>
      <c r="C364" s="44"/>
      <c r="D364" s="45"/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  <c r="Q364" s="44"/>
      <c r="R364" s="45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</row>
    <row r="365" spans="1:32" ht="14.25">
      <c r="A365" s="46"/>
      <c r="B365" s="44"/>
      <c r="C365" s="44"/>
      <c r="D365" s="45"/>
      <c r="E365" s="44"/>
      <c r="F365" s="45"/>
      <c r="G365" s="44"/>
      <c r="H365" s="45"/>
      <c r="I365" s="44"/>
      <c r="J365" s="45"/>
      <c r="K365" s="44"/>
      <c r="L365" s="45"/>
      <c r="M365" s="44"/>
      <c r="N365" s="45"/>
      <c r="O365" s="44"/>
      <c r="P365" s="45"/>
      <c r="Q365" s="44"/>
      <c r="R365" s="45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</row>
    <row r="366" spans="1:32" ht="14.25">
      <c r="A366" s="46"/>
      <c r="B366" s="44"/>
      <c r="C366" s="44"/>
      <c r="D366" s="45"/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  <c r="Q366" s="44"/>
      <c r="R366" s="45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</row>
    <row r="367" spans="1:32" ht="14.25">
      <c r="A367" s="46"/>
      <c r="B367" s="44"/>
      <c r="C367" s="44"/>
      <c r="D367" s="45"/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  <c r="Q367" s="44"/>
      <c r="R367" s="45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</row>
    <row r="368" spans="1:32" ht="14.25">
      <c r="A368" s="46"/>
      <c r="B368" s="44"/>
      <c r="C368" s="44"/>
      <c r="D368" s="45"/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  <c r="Q368" s="44"/>
      <c r="R368" s="45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</row>
    <row r="369" spans="1:32" ht="14.25">
      <c r="A369" s="46"/>
      <c r="B369" s="44"/>
      <c r="C369" s="44"/>
      <c r="D369" s="45"/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  <c r="Q369" s="44"/>
      <c r="R369" s="45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</row>
    <row r="370" spans="1:32" ht="14.25">
      <c r="A370" s="46"/>
      <c r="B370" s="44"/>
      <c r="C370" s="44"/>
      <c r="D370" s="45"/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  <c r="Q370" s="44"/>
      <c r="R370" s="45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</row>
    <row r="371" spans="1:32" ht="14.25">
      <c r="A371" s="46"/>
      <c r="B371" s="44"/>
      <c r="C371" s="44"/>
      <c r="D371" s="45"/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  <c r="Q371" s="44"/>
      <c r="R371" s="45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</row>
    <row r="372" spans="1:32" ht="14.25">
      <c r="A372" s="46"/>
      <c r="B372" s="44"/>
      <c r="C372" s="44"/>
      <c r="D372" s="45"/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  <c r="Q372" s="44"/>
      <c r="R372" s="45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</row>
    <row r="373" spans="1:32" ht="14.25">
      <c r="A373" s="46"/>
      <c r="B373" s="44"/>
      <c r="C373" s="44"/>
      <c r="D373" s="45"/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  <c r="Q373" s="44"/>
      <c r="R373" s="45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</row>
    <row r="374" spans="1:32" ht="14.25">
      <c r="A374" s="46"/>
      <c r="B374" s="44"/>
      <c r="C374" s="44"/>
      <c r="D374" s="45"/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  <c r="Q374" s="44"/>
      <c r="R374" s="45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</row>
    <row r="375" spans="1:32" ht="14.25">
      <c r="A375" s="46"/>
      <c r="B375" s="44"/>
      <c r="C375" s="44"/>
      <c r="D375" s="45"/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  <c r="Q375" s="44"/>
      <c r="R375" s="45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</row>
    <row r="376" spans="1:32" ht="14.25">
      <c r="A376" s="46"/>
      <c r="B376" s="44"/>
      <c r="C376" s="44"/>
      <c r="D376" s="45"/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  <c r="Q376" s="44"/>
      <c r="R376" s="45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</row>
    <row r="377" spans="1:32" ht="14.25">
      <c r="A377" s="46"/>
      <c r="B377" s="44"/>
      <c r="C377" s="44"/>
      <c r="D377" s="45"/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  <c r="Q377" s="44"/>
      <c r="R377" s="45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</row>
    <row r="378" spans="1:32" ht="14.25">
      <c r="A378" s="46"/>
      <c r="B378" s="44"/>
      <c r="C378" s="44"/>
      <c r="D378" s="45"/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  <c r="Q378" s="44"/>
      <c r="R378" s="45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</row>
    <row r="379" spans="1:32" ht="14.25">
      <c r="A379" s="46"/>
      <c r="B379" s="44"/>
      <c r="C379" s="44"/>
      <c r="D379" s="45"/>
      <c r="E379" s="44"/>
      <c r="F379" s="45"/>
      <c r="G379" s="44"/>
      <c r="H379" s="45"/>
      <c r="I379" s="44"/>
      <c r="J379" s="45"/>
      <c r="K379" s="44"/>
      <c r="L379" s="45"/>
      <c r="M379" s="44"/>
      <c r="N379" s="45"/>
      <c r="O379" s="44"/>
      <c r="P379" s="45"/>
      <c r="Q379" s="44"/>
      <c r="R379" s="45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</row>
    <row r="380" spans="1:32" ht="14.25">
      <c r="A380" s="46"/>
      <c r="B380" s="44"/>
      <c r="C380" s="44"/>
      <c r="D380" s="45"/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/>
      <c r="Q380" s="44"/>
      <c r="R380" s="45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</row>
    <row r="381" spans="1:32" ht="14.25">
      <c r="A381" s="46"/>
      <c r="B381" s="44"/>
      <c r="C381" s="44"/>
      <c r="D381" s="45"/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  <c r="Q381" s="44"/>
      <c r="R381" s="45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</row>
    <row r="382" spans="1:32" ht="14.25">
      <c r="A382" s="46"/>
      <c r="B382" s="44"/>
      <c r="C382" s="44"/>
      <c r="D382" s="45"/>
      <c r="E382" s="44"/>
      <c r="F382" s="45"/>
      <c r="G382" s="44"/>
      <c r="H382" s="45"/>
      <c r="I382" s="44"/>
      <c r="J382" s="45"/>
      <c r="K382" s="44"/>
      <c r="L382" s="45"/>
      <c r="M382" s="44"/>
      <c r="N382" s="45"/>
      <c r="O382" s="44"/>
      <c r="P382" s="45"/>
      <c r="Q382" s="44"/>
      <c r="R382" s="45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</row>
    <row r="383" spans="1:32" ht="14.25">
      <c r="A383" s="46"/>
      <c r="B383" s="44"/>
      <c r="C383" s="44"/>
      <c r="D383" s="45"/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/>
      <c r="P383" s="45"/>
      <c r="Q383" s="44"/>
      <c r="R383" s="45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</row>
    <row r="384" spans="1:32" ht="14.25">
      <c r="A384" s="46"/>
      <c r="B384" s="44"/>
      <c r="C384" s="44"/>
      <c r="D384" s="45"/>
      <c r="E384" s="44"/>
      <c r="F384" s="45"/>
      <c r="G384" s="44"/>
      <c r="H384" s="45"/>
      <c r="I384" s="44"/>
      <c r="J384" s="45"/>
      <c r="K384" s="44"/>
      <c r="L384" s="45"/>
      <c r="M384" s="44"/>
      <c r="N384" s="45"/>
      <c r="O384" s="44"/>
      <c r="P384" s="45"/>
      <c r="Q384" s="44"/>
      <c r="R384" s="45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</row>
    <row r="385" spans="1:32" ht="14.25">
      <c r="A385" s="46"/>
      <c r="B385" s="44"/>
      <c r="C385" s="44"/>
      <c r="D385" s="45"/>
      <c r="E385" s="44"/>
      <c r="F385" s="45"/>
      <c r="G385" s="44"/>
      <c r="H385" s="45"/>
      <c r="I385" s="44"/>
      <c r="J385" s="45"/>
      <c r="K385" s="44"/>
      <c r="L385" s="45"/>
      <c r="M385" s="44"/>
      <c r="N385" s="45"/>
      <c r="O385" s="44"/>
      <c r="P385" s="45"/>
      <c r="Q385" s="44"/>
      <c r="R385" s="45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</row>
    <row r="386" spans="1:32" ht="14.25">
      <c r="A386" s="46"/>
      <c r="B386" s="44"/>
      <c r="C386" s="44"/>
      <c r="D386" s="45"/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  <c r="Q386" s="44"/>
      <c r="R386" s="45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</row>
    <row r="387" spans="1:32" ht="14.25">
      <c r="A387" s="46"/>
      <c r="B387" s="44"/>
      <c r="C387" s="44"/>
      <c r="D387" s="45"/>
      <c r="E387" s="44"/>
      <c r="F387" s="45"/>
      <c r="G387" s="44"/>
      <c r="H387" s="45"/>
      <c r="I387" s="44"/>
      <c r="J387" s="45"/>
      <c r="K387" s="44"/>
      <c r="L387" s="45"/>
      <c r="M387" s="44"/>
      <c r="N387" s="45"/>
      <c r="O387" s="44"/>
      <c r="P387" s="45"/>
      <c r="Q387" s="44"/>
      <c r="R387" s="45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</row>
    <row r="388" spans="1:32" ht="14.25">
      <c r="A388" s="46"/>
      <c r="B388" s="44"/>
      <c r="C388" s="44"/>
      <c r="D388" s="45"/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/>
      <c r="Q388" s="44"/>
      <c r="R388" s="45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</row>
    <row r="389" spans="1:32" ht="14.25">
      <c r="A389" s="46"/>
      <c r="B389" s="44"/>
      <c r="C389" s="44"/>
      <c r="D389" s="45"/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  <c r="Q389" s="44"/>
      <c r="R389" s="45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</row>
    <row r="390" spans="1:32" ht="14.25">
      <c r="A390" s="46"/>
      <c r="B390" s="44"/>
      <c r="C390" s="44"/>
      <c r="D390" s="45"/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  <c r="Q390" s="44"/>
      <c r="R390" s="45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</row>
    <row r="391" spans="1:32" ht="14.25">
      <c r="A391" s="46"/>
      <c r="B391" s="44"/>
      <c r="C391" s="44"/>
      <c r="D391" s="45"/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/>
      <c r="Q391" s="44"/>
      <c r="R391" s="45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</row>
    <row r="392" spans="1:32" ht="14.25">
      <c r="A392" s="46"/>
      <c r="B392" s="44"/>
      <c r="C392" s="44"/>
      <c r="D392" s="45"/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  <c r="Q392" s="44"/>
      <c r="R392" s="45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</row>
    <row r="393" spans="1:32" ht="14.25">
      <c r="A393" s="46"/>
      <c r="B393" s="44"/>
      <c r="C393" s="44"/>
      <c r="D393" s="45"/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  <c r="Q393" s="44"/>
      <c r="R393" s="45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</row>
    <row r="394" spans="1:32" ht="14.25">
      <c r="A394" s="46"/>
      <c r="B394" s="44"/>
      <c r="C394" s="44"/>
      <c r="D394" s="45"/>
      <c r="E394" s="44"/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  <c r="Q394" s="44"/>
      <c r="R394" s="45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</row>
    <row r="395" spans="1:32" ht="14.25">
      <c r="A395" s="46"/>
      <c r="B395" s="44"/>
      <c r="C395" s="44"/>
      <c r="D395" s="45"/>
      <c r="E395" s="44"/>
      <c r="F395" s="45"/>
      <c r="G395" s="44"/>
      <c r="H395" s="45"/>
      <c r="I395" s="44"/>
      <c r="J395" s="45"/>
      <c r="K395" s="44"/>
      <c r="L395" s="45"/>
      <c r="M395" s="44"/>
      <c r="N395" s="45"/>
      <c r="O395" s="44"/>
      <c r="P395" s="45"/>
      <c r="Q395" s="44"/>
      <c r="R395" s="45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</row>
    <row r="396" spans="1:32" ht="14.25">
      <c r="A396" s="46"/>
      <c r="B396" s="44"/>
      <c r="C396" s="44"/>
      <c r="D396" s="45"/>
      <c r="E396" s="44"/>
      <c r="F396" s="45"/>
      <c r="G396" s="44"/>
      <c r="H396" s="45"/>
      <c r="I396" s="44"/>
      <c r="J396" s="45"/>
      <c r="K396" s="44"/>
      <c r="L396" s="45"/>
      <c r="M396" s="44"/>
      <c r="N396" s="45"/>
      <c r="O396" s="44"/>
      <c r="P396" s="45"/>
      <c r="Q396" s="44"/>
      <c r="R396" s="45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</row>
    <row r="397" spans="1:32" ht="14.25">
      <c r="A397" s="46"/>
      <c r="B397" s="44"/>
      <c r="C397" s="44"/>
      <c r="D397" s="45"/>
      <c r="E397" s="44"/>
      <c r="F397" s="45"/>
      <c r="G397" s="44"/>
      <c r="H397" s="45"/>
      <c r="I397" s="44"/>
      <c r="J397" s="45"/>
      <c r="K397" s="44"/>
      <c r="L397" s="45"/>
      <c r="M397" s="44"/>
      <c r="N397" s="45"/>
      <c r="O397" s="44"/>
      <c r="P397" s="45"/>
      <c r="Q397" s="44"/>
      <c r="R397" s="45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</row>
    <row r="398" spans="1:32" ht="14.25">
      <c r="A398" s="46"/>
      <c r="B398" s="44"/>
      <c r="C398" s="44"/>
      <c r="D398" s="45"/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  <c r="Q398" s="44"/>
      <c r="R398" s="45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</row>
    <row r="399" spans="1:32" ht="14.25">
      <c r="A399" s="46"/>
      <c r="B399" s="44"/>
      <c r="C399" s="44"/>
      <c r="D399" s="45"/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  <c r="Q399" s="44"/>
      <c r="R399" s="45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</row>
    <row r="400" spans="1:32" ht="14.25">
      <c r="A400" s="46"/>
      <c r="B400" s="44"/>
      <c r="C400" s="44"/>
      <c r="D400" s="45"/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  <c r="Q400" s="44"/>
      <c r="R400" s="45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</row>
    <row r="401" spans="1:32" ht="14.25">
      <c r="A401" s="46"/>
      <c r="B401" s="44"/>
      <c r="C401" s="44"/>
      <c r="D401" s="45"/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  <c r="Q401" s="44"/>
      <c r="R401" s="45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</row>
    <row r="402" spans="1:32" ht="14.25">
      <c r="A402" s="46"/>
      <c r="B402" s="44"/>
      <c r="C402" s="44"/>
      <c r="D402" s="45"/>
      <c r="E402" s="44"/>
      <c r="F402" s="45"/>
      <c r="G402" s="44"/>
      <c r="H402" s="45"/>
      <c r="I402" s="44"/>
      <c r="J402" s="45"/>
      <c r="K402" s="44"/>
      <c r="L402" s="45"/>
      <c r="M402" s="44"/>
      <c r="N402" s="45"/>
      <c r="O402" s="44"/>
      <c r="P402" s="45"/>
      <c r="Q402" s="44"/>
      <c r="R402" s="45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</row>
    <row r="403" spans="1:32" ht="14.25">
      <c r="A403" s="46"/>
      <c r="B403" s="44"/>
      <c r="C403" s="44"/>
      <c r="D403" s="45"/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  <c r="Q403" s="44"/>
      <c r="R403" s="45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</row>
    <row r="404" spans="1:32" ht="14.25">
      <c r="A404" s="46"/>
      <c r="B404" s="44"/>
      <c r="C404" s="44"/>
      <c r="D404" s="45"/>
      <c r="E404" s="44"/>
      <c r="F404" s="45"/>
      <c r="G404" s="44"/>
      <c r="H404" s="45"/>
      <c r="I404" s="44"/>
      <c r="J404" s="45"/>
      <c r="K404" s="44"/>
      <c r="L404" s="45"/>
      <c r="M404" s="44"/>
      <c r="N404" s="45"/>
      <c r="O404" s="44"/>
      <c r="P404" s="45"/>
      <c r="Q404" s="44"/>
      <c r="R404" s="45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</row>
    <row r="405" spans="1:32" ht="14.25">
      <c r="A405" s="46"/>
      <c r="B405" s="44"/>
      <c r="C405" s="44"/>
      <c r="D405" s="45"/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  <c r="Q405" s="44"/>
      <c r="R405" s="45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</row>
    <row r="406" spans="1:32" ht="14.25">
      <c r="A406" s="46"/>
      <c r="B406" s="44"/>
      <c r="C406" s="44"/>
      <c r="D406" s="45"/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  <c r="Q406" s="44"/>
      <c r="R406" s="45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</row>
    <row r="407" spans="1:32" ht="14.25">
      <c r="A407" s="46"/>
      <c r="B407" s="44"/>
      <c r="C407" s="44"/>
      <c r="D407" s="45"/>
      <c r="E407" s="44"/>
      <c r="F407" s="45"/>
      <c r="G407" s="44"/>
      <c r="H407" s="45"/>
      <c r="I407" s="44"/>
      <c r="J407" s="45"/>
      <c r="K407" s="44"/>
      <c r="L407" s="45"/>
      <c r="M407" s="44"/>
      <c r="N407" s="45"/>
      <c r="O407" s="44"/>
      <c r="P407" s="45"/>
      <c r="Q407" s="44"/>
      <c r="R407" s="45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</row>
    <row r="408" spans="1:32" ht="14.25">
      <c r="A408" s="46"/>
      <c r="B408" s="44"/>
      <c r="C408" s="44"/>
      <c r="D408" s="45"/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  <c r="Q408" s="44"/>
      <c r="R408" s="45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</row>
    <row r="409" spans="1:32" ht="14.25">
      <c r="A409" s="46"/>
      <c r="B409" s="44"/>
      <c r="C409" s="44"/>
      <c r="D409" s="45"/>
      <c r="E409" s="44"/>
      <c r="F409" s="45"/>
      <c r="G409" s="44"/>
      <c r="H409" s="45"/>
      <c r="I409" s="44"/>
      <c r="J409" s="45"/>
      <c r="K409" s="44"/>
      <c r="L409" s="45"/>
      <c r="M409" s="44"/>
      <c r="N409" s="45"/>
      <c r="O409" s="44"/>
      <c r="P409" s="45"/>
      <c r="Q409" s="44"/>
      <c r="R409" s="45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</row>
    <row r="410" spans="1:32" ht="14.25">
      <c r="A410" s="46"/>
      <c r="B410" s="44"/>
      <c r="C410" s="44"/>
      <c r="D410" s="45"/>
      <c r="E410" s="44"/>
      <c r="F410" s="45"/>
      <c r="G410" s="44"/>
      <c r="H410" s="45"/>
      <c r="I410" s="44"/>
      <c r="J410" s="45"/>
      <c r="K410" s="44"/>
      <c r="L410" s="45"/>
      <c r="M410" s="44"/>
      <c r="N410" s="45"/>
      <c r="O410" s="44"/>
      <c r="P410" s="45"/>
      <c r="Q410" s="44"/>
      <c r="R410" s="45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</row>
    <row r="411" spans="1:32" ht="14.25">
      <c r="A411" s="46"/>
      <c r="B411" s="44"/>
      <c r="C411" s="44"/>
      <c r="D411" s="45"/>
      <c r="E411" s="44"/>
      <c r="F411" s="45"/>
      <c r="G411" s="44"/>
      <c r="H411" s="45"/>
      <c r="I411" s="44"/>
      <c r="J411" s="45"/>
      <c r="K411" s="44"/>
      <c r="L411" s="45"/>
      <c r="M411" s="44"/>
      <c r="N411" s="45"/>
      <c r="O411" s="44"/>
      <c r="P411" s="45"/>
      <c r="Q411" s="44"/>
      <c r="R411" s="45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</row>
    <row r="412" spans="1:32" ht="14.25">
      <c r="A412" s="46"/>
      <c r="B412" s="44"/>
      <c r="C412" s="44"/>
      <c r="D412" s="45"/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  <c r="Q412" s="44"/>
      <c r="R412" s="45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</row>
    <row r="413" spans="1:32" ht="14.25">
      <c r="A413" s="46"/>
      <c r="B413" s="44"/>
      <c r="C413" s="44"/>
      <c r="D413" s="45"/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  <c r="Q413" s="44"/>
      <c r="R413" s="45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</row>
    <row r="414" spans="1:32" ht="14.25">
      <c r="A414" s="46"/>
      <c r="B414" s="44"/>
      <c r="C414" s="44"/>
      <c r="D414" s="45"/>
      <c r="E414" s="44"/>
      <c r="F414" s="45"/>
      <c r="G414" s="44"/>
      <c r="H414" s="45"/>
      <c r="I414" s="44"/>
      <c r="J414" s="45"/>
      <c r="K414" s="44"/>
      <c r="L414" s="45"/>
      <c r="M414" s="44"/>
      <c r="N414" s="45"/>
      <c r="O414" s="44"/>
      <c r="P414" s="45"/>
      <c r="Q414" s="44"/>
      <c r="R414" s="45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</row>
    <row r="415" spans="1:32" ht="14.25">
      <c r="A415" s="46"/>
      <c r="B415" s="44"/>
      <c r="C415" s="44"/>
      <c r="D415" s="45"/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  <c r="Q415" s="44"/>
      <c r="R415" s="45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</row>
    <row r="416" spans="1:32" ht="14.25">
      <c r="A416" s="46"/>
      <c r="B416" s="44"/>
      <c r="C416" s="44"/>
      <c r="D416" s="45"/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  <c r="Q416" s="44"/>
      <c r="R416" s="45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</row>
    <row r="417" spans="1:32" ht="14.25">
      <c r="A417" s="46"/>
      <c r="B417" s="44"/>
      <c r="C417" s="44"/>
      <c r="D417" s="45"/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  <c r="Q417" s="44"/>
      <c r="R417" s="45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</row>
    <row r="418" spans="1:32" ht="14.25">
      <c r="A418" s="46"/>
      <c r="B418" s="44"/>
      <c r="C418" s="44"/>
      <c r="D418" s="45"/>
      <c r="E418" s="44"/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  <c r="Q418" s="44"/>
      <c r="R418" s="45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</row>
    <row r="419" spans="1:32" ht="14.25">
      <c r="A419" s="46"/>
      <c r="B419" s="44"/>
      <c r="C419" s="44"/>
      <c r="D419" s="45"/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  <c r="Q419" s="44"/>
      <c r="R419" s="45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</row>
    <row r="420" spans="1:32" ht="14.25">
      <c r="A420" s="46"/>
      <c r="B420" s="44"/>
      <c r="C420" s="44"/>
      <c r="D420" s="45"/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  <c r="Q420" s="44"/>
      <c r="R420" s="45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</row>
    <row r="421" spans="1:32" ht="14.25">
      <c r="A421" s="46"/>
      <c r="B421" s="44"/>
      <c r="C421" s="44"/>
      <c r="D421" s="45"/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  <c r="Q421" s="44"/>
      <c r="R421" s="45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</row>
    <row r="422" spans="1:32" ht="14.25">
      <c r="A422" s="46"/>
      <c r="B422" s="44"/>
      <c r="C422" s="44"/>
      <c r="D422" s="45"/>
      <c r="E422" s="44"/>
      <c r="F422" s="45"/>
      <c r="G422" s="44"/>
      <c r="H422" s="45"/>
      <c r="I422" s="44"/>
      <c r="J422" s="45"/>
      <c r="K422" s="44"/>
      <c r="L422" s="45"/>
      <c r="M422" s="44"/>
      <c r="N422" s="45"/>
      <c r="O422" s="44"/>
      <c r="P422" s="45"/>
      <c r="Q422" s="44"/>
      <c r="R422" s="45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</row>
    <row r="423" spans="1:32" ht="14.25">
      <c r="A423" s="46"/>
      <c r="B423" s="44"/>
      <c r="C423" s="44"/>
      <c r="D423" s="45"/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  <c r="Q423" s="44"/>
      <c r="R423" s="45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</row>
    <row r="424" spans="1:32" ht="14.25">
      <c r="A424" s="46"/>
      <c r="B424" s="44"/>
      <c r="C424" s="44"/>
      <c r="D424" s="45"/>
      <c r="E424" s="44"/>
      <c r="F424" s="45"/>
      <c r="G424" s="44"/>
      <c r="H424" s="45"/>
      <c r="I424" s="44"/>
      <c r="J424" s="45"/>
      <c r="K424" s="44"/>
      <c r="L424" s="45"/>
      <c r="M424" s="44"/>
      <c r="N424" s="45"/>
      <c r="O424" s="44"/>
      <c r="P424" s="45"/>
      <c r="Q424" s="44"/>
      <c r="R424" s="45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</row>
    <row r="425" spans="1:32" ht="14.25">
      <c r="A425" s="46"/>
      <c r="B425" s="44"/>
      <c r="C425" s="44"/>
      <c r="D425" s="45"/>
      <c r="E425" s="44"/>
      <c r="F425" s="45"/>
      <c r="G425" s="44"/>
      <c r="H425" s="45"/>
      <c r="I425" s="44"/>
      <c r="J425" s="45"/>
      <c r="K425" s="44"/>
      <c r="L425" s="45"/>
      <c r="M425" s="44"/>
      <c r="N425" s="45"/>
      <c r="O425" s="44"/>
      <c r="P425" s="45"/>
      <c r="Q425" s="44"/>
      <c r="R425" s="45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</row>
    <row r="426" spans="1:32" ht="14.25">
      <c r="A426" s="46"/>
      <c r="B426" s="44"/>
      <c r="C426" s="44"/>
      <c r="D426" s="45"/>
      <c r="E426" s="44"/>
      <c r="F426" s="45"/>
      <c r="G426" s="44"/>
      <c r="H426" s="45"/>
      <c r="I426" s="44"/>
      <c r="J426" s="45"/>
      <c r="K426" s="44"/>
      <c r="L426" s="45"/>
      <c r="M426" s="44"/>
      <c r="N426" s="45"/>
      <c r="O426" s="44"/>
      <c r="P426" s="45"/>
      <c r="Q426" s="44"/>
      <c r="R426" s="45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</row>
    <row r="427" spans="1:32" ht="14.25">
      <c r="A427" s="46"/>
      <c r="B427" s="44"/>
      <c r="C427" s="44"/>
      <c r="D427" s="45"/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  <c r="Q427" s="44"/>
      <c r="R427" s="45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</row>
    <row r="428" spans="1:32" ht="14.25">
      <c r="A428" s="46"/>
      <c r="B428" s="44"/>
      <c r="C428" s="44"/>
      <c r="D428" s="45"/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  <c r="Q428" s="44"/>
      <c r="R428" s="45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</row>
    <row r="429" spans="1:32" ht="14.25">
      <c r="A429" s="46"/>
      <c r="B429" s="44"/>
      <c r="C429" s="44"/>
      <c r="D429" s="45"/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  <c r="Q429" s="44"/>
      <c r="R429" s="45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</row>
    <row r="430" spans="1:32" ht="14.25">
      <c r="A430" s="46"/>
      <c r="B430" s="44"/>
      <c r="C430" s="44"/>
      <c r="D430" s="45"/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  <c r="Q430" s="44"/>
      <c r="R430" s="45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</row>
    <row r="431" spans="1:32" ht="14.25">
      <c r="A431" s="46"/>
      <c r="B431" s="44"/>
      <c r="C431" s="44"/>
      <c r="D431" s="45"/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  <c r="Q431" s="44"/>
      <c r="R431" s="45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</row>
    <row r="432" spans="1:32" ht="14.25">
      <c r="A432" s="46"/>
      <c r="B432" s="44"/>
      <c r="C432" s="44"/>
      <c r="D432" s="45"/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  <c r="Q432" s="44"/>
      <c r="R432" s="45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</row>
    <row r="433" spans="1:32" ht="14.25">
      <c r="A433" s="46"/>
      <c r="B433" s="44"/>
      <c r="C433" s="44"/>
      <c r="D433" s="45"/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  <c r="Q433" s="44"/>
      <c r="R433" s="45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</row>
    <row r="434" spans="1:32" ht="14.25">
      <c r="A434" s="46"/>
      <c r="B434" s="44"/>
      <c r="C434" s="44"/>
      <c r="D434" s="45"/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  <c r="Q434" s="44"/>
      <c r="R434" s="45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</row>
    <row r="435" spans="1:32" ht="14.25">
      <c r="A435" s="46"/>
      <c r="B435" s="44"/>
      <c r="C435" s="44"/>
      <c r="D435" s="45"/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  <c r="Q435" s="44"/>
      <c r="R435" s="45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</row>
    <row r="436" spans="1:32" ht="14.25">
      <c r="A436" s="46"/>
      <c r="B436" s="44"/>
      <c r="C436" s="44"/>
      <c r="D436" s="45"/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  <c r="Q436" s="44"/>
      <c r="R436" s="45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</row>
    <row r="437" spans="1:32" ht="14.25">
      <c r="A437" s="46"/>
      <c r="B437" s="44"/>
      <c r="C437" s="44"/>
      <c r="D437" s="45"/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  <c r="Q437" s="44"/>
      <c r="R437" s="45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</row>
    <row r="438" spans="1:32" ht="14.25">
      <c r="A438" s="46"/>
      <c r="B438" s="44"/>
      <c r="C438" s="44"/>
      <c r="D438" s="45"/>
      <c r="E438" s="44"/>
      <c r="F438" s="45"/>
      <c r="G438" s="44"/>
      <c r="H438" s="45"/>
      <c r="I438" s="44"/>
      <c r="J438" s="45"/>
      <c r="K438" s="44"/>
      <c r="L438" s="45"/>
      <c r="M438" s="44"/>
      <c r="N438" s="45"/>
      <c r="O438" s="44"/>
      <c r="P438" s="45"/>
      <c r="Q438" s="44"/>
      <c r="R438" s="45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</row>
    <row r="439" spans="1:32" ht="14.25">
      <c r="A439" s="46"/>
      <c r="B439" s="44"/>
      <c r="C439" s="44"/>
      <c r="D439" s="45"/>
      <c r="E439" s="44"/>
      <c r="F439" s="45"/>
      <c r="G439" s="44"/>
      <c r="H439" s="45"/>
      <c r="I439" s="44"/>
      <c r="J439" s="45"/>
      <c r="K439" s="44"/>
      <c r="L439" s="45"/>
      <c r="M439" s="44"/>
      <c r="N439" s="45"/>
      <c r="O439" s="44"/>
      <c r="P439" s="45"/>
      <c r="Q439" s="44"/>
      <c r="R439" s="45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</row>
    <row r="440" spans="1:32" ht="14.25">
      <c r="A440" s="46"/>
      <c r="B440" s="44"/>
      <c r="C440" s="44"/>
      <c r="D440" s="45"/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  <c r="Q440" s="44"/>
      <c r="R440" s="45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</row>
    <row r="441" spans="1:32" ht="14.25">
      <c r="A441" s="46"/>
      <c r="B441" s="44"/>
      <c r="C441" s="44"/>
      <c r="D441" s="45"/>
      <c r="E441" s="44"/>
      <c r="F441" s="45"/>
      <c r="G441" s="44"/>
      <c r="H441" s="45"/>
      <c r="I441" s="44"/>
      <c r="J441" s="45"/>
      <c r="K441" s="44"/>
      <c r="L441" s="45"/>
      <c r="M441" s="44"/>
      <c r="N441" s="45"/>
      <c r="O441" s="44"/>
      <c r="P441" s="45"/>
      <c r="Q441" s="44"/>
      <c r="R441" s="45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</row>
    <row r="442" spans="1:32" ht="14.25">
      <c r="A442" s="46"/>
      <c r="B442" s="44"/>
      <c r="C442" s="44"/>
      <c r="D442" s="45"/>
      <c r="E442" s="44"/>
      <c r="F442" s="45"/>
      <c r="G442" s="44"/>
      <c r="H442" s="45"/>
      <c r="I442" s="44"/>
      <c r="J442" s="45"/>
      <c r="K442" s="44"/>
      <c r="L442" s="45"/>
      <c r="M442" s="44"/>
      <c r="N442" s="45"/>
      <c r="O442" s="44"/>
      <c r="P442" s="45"/>
      <c r="Q442" s="44"/>
      <c r="R442" s="45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</row>
    <row r="443" spans="1:32" ht="14.25">
      <c r="A443" s="46"/>
      <c r="B443" s="44"/>
      <c r="C443" s="44"/>
      <c r="D443" s="45"/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  <c r="Q443" s="44"/>
      <c r="R443" s="45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</row>
    <row r="444" spans="1:32" ht="14.25">
      <c r="A444" s="46"/>
      <c r="B444" s="44"/>
      <c r="C444" s="44"/>
      <c r="D444" s="45"/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  <c r="Q444" s="44"/>
      <c r="R444" s="45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</row>
    <row r="445" spans="1:32" ht="14.25">
      <c r="A445" s="46"/>
      <c r="B445" s="44"/>
      <c r="C445" s="44"/>
      <c r="D445" s="45"/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  <c r="Q445" s="44"/>
      <c r="R445" s="45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</row>
    <row r="446" spans="1:32" ht="14.25">
      <c r="A446" s="46"/>
      <c r="B446" s="44"/>
      <c r="C446" s="44"/>
      <c r="D446" s="45"/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  <c r="Q446" s="44"/>
      <c r="R446" s="45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</row>
    <row r="447" spans="1:32" ht="14.25">
      <c r="A447" s="46"/>
      <c r="B447" s="44"/>
      <c r="C447" s="44"/>
      <c r="D447" s="45"/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  <c r="Q447" s="44"/>
      <c r="R447" s="45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</row>
    <row r="448" spans="1:32" ht="14.25">
      <c r="A448" s="46"/>
      <c r="B448" s="44"/>
      <c r="C448" s="44"/>
      <c r="D448" s="45"/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  <c r="Q448" s="44"/>
      <c r="R448" s="45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</row>
    <row r="449" spans="1:32" ht="14.25">
      <c r="A449" s="46"/>
      <c r="B449" s="44"/>
      <c r="C449" s="44"/>
      <c r="D449" s="45"/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  <c r="Q449" s="44"/>
      <c r="R449" s="45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</row>
    <row r="450" spans="1:32" ht="14.25">
      <c r="A450" s="46"/>
      <c r="B450" s="44"/>
      <c r="C450" s="44"/>
      <c r="D450" s="45"/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  <c r="Q450" s="44"/>
      <c r="R450" s="45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</row>
    <row r="451" spans="1:32" ht="14.25">
      <c r="A451" s="46"/>
      <c r="B451" s="44"/>
      <c r="C451" s="44"/>
      <c r="D451" s="45"/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  <c r="Q451" s="44"/>
      <c r="R451" s="45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</row>
    <row r="452" spans="1:32" ht="14.25">
      <c r="A452" s="46"/>
      <c r="B452" s="44"/>
      <c r="C452" s="44"/>
      <c r="D452" s="45"/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  <c r="Q452" s="44"/>
      <c r="R452" s="45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</row>
    <row r="453" spans="1:32" ht="14.25">
      <c r="A453" s="46"/>
      <c r="B453" s="44"/>
      <c r="C453" s="44"/>
      <c r="D453" s="45"/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  <c r="Q453" s="44"/>
      <c r="R453" s="45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</row>
    <row r="454" spans="1:32" ht="14.25">
      <c r="A454" s="46"/>
      <c r="B454" s="44"/>
      <c r="C454" s="44"/>
      <c r="D454" s="45"/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  <c r="Q454" s="44"/>
      <c r="R454" s="45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</row>
    <row r="455" spans="1:32" ht="14.25">
      <c r="A455" s="46"/>
      <c r="B455" s="44"/>
      <c r="C455" s="44"/>
      <c r="D455" s="45"/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  <c r="Q455" s="44"/>
      <c r="R455" s="45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</row>
    <row r="456" spans="1:32" ht="14.25">
      <c r="A456" s="46"/>
      <c r="B456" s="44"/>
      <c r="C456" s="44"/>
      <c r="D456" s="45"/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  <c r="Q456" s="44"/>
      <c r="R456" s="45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</row>
    <row r="457" spans="1:32" ht="14.25">
      <c r="A457" s="46"/>
      <c r="B457" s="44"/>
      <c r="C457" s="44"/>
      <c r="D457" s="45"/>
      <c r="E457" s="44"/>
      <c r="F457" s="45"/>
      <c r="G457" s="44"/>
      <c r="H457" s="45"/>
      <c r="I457" s="44"/>
      <c r="J457" s="45"/>
      <c r="K457" s="44"/>
      <c r="L457" s="45"/>
      <c r="M457" s="44"/>
      <c r="N457" s="45"/>
      <c r="O457" s="44"/>
      <c r="P457" s="45"/>
      <c r="Q457" s="44"/>
      <c r="R457" s="45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</row>
    <row r="458" spans="1:32" ht="14.25">
      <c r="A458" s="46"/>
      <c r="B458" s="44"/>
      <c r="C458" s="44"/>
      <c r="D458" s="45"/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  <c r="Q458" s="44"/>
      <c r="R458" s="45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</row>
    <row r="459" spans="1:32" ht="14.25">
      <c r="A459" s="46"/>
      <c r="B459" s="44"/>
      <c r="C459" s="44"/>
      <c r="D459" s="45"/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  <c r="Q459" s="44"/>
      <c r="R459" s="45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</row>
    <row r="460" spans="1:32" ht="14.25">
      <c r="A460" s="46"/>
      <c r="B460" s="44"/>
      <c r="C460" s="44"/>
      <c r="D460" s="45"/>
      <c r="E460" s="44"/>
      <c r="F460" s="45"/>
      <c r="G460" s="44"/>
      <c r="H460" s="45"/>
      <c r="I460" s="44"/>
      <c r="J460" s="45"/>
      <c r="K460" s="44"/>
      <c r="L460" s="45"/>
      <c r="M460" s="44"/>
      <c r="N460" s="45"/>
      <c r="O460" s="44"/>
      <c r="P460" s="45"/>
      <c r="Q460" s="44"/>
      <c r="R460" s="45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</row>
    <row r="461" spans="1:32" ht="14.25">
      <c r="A461" s="46"/>
      <c r="B461" s="44"/>
      <c r="C461" s="44"/>
      <c r="D461" s="45"/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  <c r="Q461" s="44"/>
      <c r="R461" s="45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</row>
    <row r="462" spans="1:32" ht="14.25">
      <c r="A462" s="46"/>
      <c r="B462" s="44"/>
      <c r="C462" s="44"/>
      <c r="D462" s="45"/>
      <c r="E462" s="44"/>
      <c r="F462" s="45"/>
      <c r="G462" s="44"/>
      <c r="H462" s="45"/>
      <c r="I462" s="44"/>
      <c r="J462" s="45"/>
      <c r="K462" s="44"/>
      <c r="L462" s="45"/>
      <c r="M462" s="44"/>
      <c r="N462" s="45"/>
      <c r="O462" s="44"/>
      <c r="P462" s="45"/>
      <c r="Q462" s="44"/>
      <c r="R462" s="45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</row>
    <row r="463" spans="1:32" ht="14.25">
      <c r="A463" s="46"/>
      <c r="B463" s="44"/>
      <c r="C463" s="44"/>
      <c r="D463" s="45"/>
      <c r="E463" s="44"/>
      <c r="F463" s="45"/>
      <c r="G463" s="44"/>
      <c r="H463" s="45"/>
      <c r="I463" s="44"/>
      <c r="J463" s="45"/>
      <c r="K463" s="44"/>
      <c r="L463" s="45"/>
      <c r="M463" s="44"/>
      <c r="N463" s="45"/>
      <c r="O463" s="44"/>
      <c r="P463" s="45"/>
      <c r="Q463" s="44"/>
      <c r="R463" s="45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</row>
    <row r="464" spans="1:32" ht="14.25">
      <c r="A464" s="46"/>
      <c r="B464" s="44"/>
      <c r="C464" s="44"/>
      <c r="D464" s="45"/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  <c r="Q464" s="44"/>
      <c r="R464" s="45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</row>
    <row r="465" spans="1:32" ht="14.25">
      <c r="A465" s="46"/>
      <c r="B465" s="44"/>
      <c r="C465" s="44"/>
      <c r="D465" s="45"/>
      <c r="E465" s="44"/>
      <c r="F465" s="45"/>
      <c r="G465" s="44"/>
      <c r="H465" s="45"/>
      <c r="I465" s="44"/>
      <c r="J465" s="45"/>
      <c r="K465" s="44"/>
      <c r="L465" s="45"/>
      <c r="M465" s="44"/>
      <c r="N465" s="45"/>
      <c r="O465" s="44"/>
      <c r="P465" s="45"/>
      <c r="Q465" s="44"/>
      <c r="R465" s="45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</row>
    <row r="466" spans="1:32" ht="14.25">
      <c r="A466" s="46"/>
      <c r="B466" s="44"/>
      <c r="C466" s="44"/>
      <c r="D466" s="45"/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  <c r="Q466" s="44"/>
      <c r="R466" s="45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</row>
    <row r="467" spans="1:32" ht="14.25">
      <c r="A467" s="46"/>
      <c r="B467" s="44"/>
      <c r="C467" s="44"/>
      <c r="D467" s="45"/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  <c r="Q467" s="44"/>
      <c r="R467" s="45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</row>
    <row r="468" spans="1:32" ht="14.25">
      <c r="A468" s="46"/>
      <c r="B468" s="44"/>
      <c r="C468" s="44"/>
      <c r="D468" s="45"/>
      <c r="E468" s="44"/>
      <c r="F468" s="45"/>
      <c r="G468" s="44"/>
      <c r="H468" s="45"/>
      <c r="I468" s="44"/>
      <c r="J468" s="45"/>
      <c r="K468" s="44"/>
      <c r="L468" s="45"/>
      <c r="M468" s="44"/>
      <c r="N468" s="45"/>
      <c r="O468" s="44"/>
      <c r="P468" s="45"/>
      <c r="Q468" s="44"/>
      <c r="R468" s="45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</row>
    <row r="469" spans="1:32" ht="14.25">
      <c r="A469" s="46"/>
      <c r="B469" s="44"/>
      <c r="C469" s="44"/>
      <c r="D469" s="45"/>
      <c r="E469" s="44"/>
      <c r="F469" s="45"/>
      <c r="G469" s="44"/>
      <c r="H469" s="45"/>
      <c r="I469" s="44"/>
      <c r="J469" s="45"/>
      <c r="K469" s="44"/>
      <c r="L469" s="45"/>
      <c r="M469" s="44"/>
      <c r="N469" s="45"/>
      <c r="O469" s="44"/>
      <c r="P469" s="45"/>
      <c r="Q469" s="44"/>
      <c r="R469" s="45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</row>
    <row r="470" spans="1:32" ht="14.25">
      <c r="A470" s="46"/>
      <c r="B470" s="44"/>
      <c r="C470" s="44"/>
      <c r="D470" s="45"/>
      <c r="E470" s="44"/>
      <c r="F470" s="45"/>
      <c r="G470" s="44"/>
      <c r="H470" s="45"/>
      <c r="I470" s="44"/>
      <c r="J470" s="45"/>
      <c r="K470" s="44"/>
      <c r="L470" s="45"/>
      <c r="M470" s="44"/>
      <c r="N470" s="45"/>
      <c r="O470" s="44"/>
      <c r="P470" s="45"/>
      <c r="Q470" s="44"/>
      <c r="R470" s="45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</row>
    <row r="471" spans="1:32" ht="14.25">
      <c r="A471" s="46"/>
      <c r="B471" s="44"/>
      <c r="C471" s="44"/>
      <c r="D471" s="45"/>
      <c r="E471" s="44"/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  <c r="Q471" s="44"/>
      <c r="R471" s="45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</row>
    <row r="472" spans="1:32" ht="14.25">
      <c r="A472" s="46"/>
      <c r="B472" s="44"/>
      <c r="C472" s="44"/>
      <c r="D472" s="45"/>
      <c r="E472" s="44"/>
      <c r="F472" s="45"/>
      <c r="G472" s="44"/>
      <c r="H472" s="45"/>
      <c r="I472" s="44"/>
      <c r="J472" s="45"/>
      <c r="K472" s="44"/>
      <c r="L472" s="45"/>
      <c r="M472" s="44"/>
      <c r="N472" s="45"/>
      <c r="O472" s="44"/>
      <c r="P472" s="45"/>
      <c r="Q472" s="44"/>
      <c r="R472" s="45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</row>
    <row r="473" spans="1:32" ht="14.25">
      <c r="A473" s="46"/>
      <c r="B473" s="44"/>
      <c r="C473" s="44"/>
      <c r="D473" s="45"/>
      <c r="E473" s="44"/>
      <c r="F473" s="45"/>
      <c r="G473" s="44"/>
      <c r="H473" s="45"/>
      <c r="I473" s="44"/>
      <c r="J473" s="45"/>
      <c r="K473" s="44"/>
      <c r="L473" s="45"/>
      <c r="M473" s="44"/>
      <c r="N473" s="45"/>
      <c r="O473" s="44"/>
      <c r="P473" s="45"/>
      <c r="Q473" s="44"/>
      <c r="R473" s="45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</row>
    <row r="474" spans="1:32" ht="14.25">
      <c r="A474" s="46"/>
      <c r="B474" s="44"/>
      <c r="C474" s="44"/>
      <c r="D474" s="45"/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  <c r="Q474" s="44"/>
      <c r="R474" s="45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</row>
    <row r="475" spans="1:32" ht="14.25">
      <c r="A475" s="46"/>
      <c r="B475" s="44"/>
      <c r="C475" s="44"/>
      <c r="D475" s="45"/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  <c r="Q475" s="44"/>
      <c r="R475" s="45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</row>
    <row r="476" spans="1:32" ht="14.25">
      <c r="A476" s="46"/>
      <c r="B476" s="44"/>
      <c r="C476" s="44"/>
      <c r="D476" s="45"/>
      <c r="E476" s="44"/>
      <c r="F476" s="45"/>
      <c r="G476" s="44"/>
      <c r="H476" s="45"/>
      <c r="I476" s="44"/>
      <c r="J476" s="45"/>
      <c r="K476" s="44"/>
      <c r="L476" s="45"/>
      <c r="M476" s="44"/>
      <c r="N476" s="45"/>
      <c r="O476" s="44"/>
      <c r="P476" s="45"/>
      <c r="Q476" s="44"/>
      <c r="R476" s="45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</row>
    <row r="477" spans="1:32" ht="14.25">
      <c r="A477" s="46"/>
      <c r="B477" s="44"/>
      <c r="C477" s="44"/>
      <c r="D477" s="45"/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/>
      <c r="Q477" s="44"/>
      <c r="R477" s="45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</row>
    <row r="478" spans="1:32" ht="14.25">
      <c r="A478" s="46"/>
      <c r="B478" s="44"/>
      <c r="C478" s="44"/>
      <c r="D478" s="45"/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/>
      <c r="Q478" s="44"/>
      <c r="R478" s="45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</row>
    <row r="479" spans="1:32" ht="14.25">
      <c r="A479" s="46"/>
      <c r="B479" s="44"/>
      <c r="C479" s="44"/>
      <c r="D479" s="45"/>
      <c r="E479" s="44"/>
      <c r="F479" s="45"/>
      <c r="G479" s="44"/>
      <c r="H479" s="45"/>
      <c r="I479" s="44"/>
      <c r="J479" s="45"/>
      <c r="K479" s="44"/>
      <c r="L479" s="45"/>
      <c r="M479" s="44"/>
      <c r="N479" s="45"/>
      <c r="O479" s="44"/>
      <c r="P479" s="45"/>
      <c r="Q479" s="44"/>
      <c r="R479" s="45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</row>
    <row r="480" spans="1:32" ht="14.25">
      <c r="A480" s="46"/>
      <c r="B480" s="44"/>
      <c r="C480" s="44"/>
      <c r="D480" s="45"/>
      <c r="E480" s="44"/>
      <c r="F480" s="45"/>
      <c r="G480" s="44"/>
      <c r="H480" s="45"/>
      <c r="I480" s="44"/>
      <c r="J480" s="45"/>
      <c r="K480" s="44"/>
      <c r="L480" s="45"/>
      <c r="M480" s="44"/>
      <c r="N480" s="45"/>
      <c r="O480" s="44"/>
      <c r="P480" s="45"/>
      <c r="Q480" s="44"/>
      <c r="R480" s="45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</row>
    <row r="481" spans="1:32" ht="14.25">
      <c r="A481" s="46"/>
      <c r="B481" s="44"/>
      <c r="C481" s="44"/>
      <c r="D481" s="45"/>
      <c r="E481" s="44"/>
      <c r="F481" s="45"/>
      <c r="G481" s="44"/>
      <c r="H481" s="45"/>
      <c r="I481" s="44"/>
      <c r="J481" s="45"/>
      <c r="K481" s="44"/>
      <c r="L481" s="45"/>
      <c r="M481" s="44"/>
      <c r="N481" s="45"/>
      <c r="O481" s="44"/>
      <c r="P481" s="45"/>
      <c r="Q481" s="44"/>
      <c r="R481" s="45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</row>
    <row r="482" spans="1:32" ht="14.25">
      <c r="A482" s="46"/>
      <c r="B482" s="44"/>
      <c r="C482" s="44"/>
      <c r="D482" s="45"/>
      <c r="E482" s="44"/>
      <c r="F482" s="45"/>
      <c r="G482" s="44"/>
      <c r="H482" s="45"/>
      <c r="I482" s="44"/>
      <c r="J482" s="45"/>
      <c r="K482" s="44"/>
      <c r="L482" s="45"/>
      <c r="M482" s="44"/>
      <c r="N482" s="45"/>
      <c r="O482" s="44"/>
      <c r="P482" s="45"/>
      <c r="Q482" s="44"/>
      <c r="R482" s="45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</row>
    <row r="483" spans="1:32" ht="14.25">
      <c r="A483" s="46"/>
      <c r="B483" s="44"/>
      <c r="C483" s="44"/>
      <c r="D483" s="45"/>
      <c r="E483" s="44"/>
      <c r="F483" s="45"/>
      <c r="G483" s="44"/>
      <c r="H483" s="45"/>
      <c r="I483" s="44"/>
      <c r="J483" s="45"/>
      <c r="K483" s="44"/>
      <c r="L483" s="45"/>
      <c r="M483" s="44"/>
      <c r="N483" s="45"/>
      <c r="O483" s="44"/>
      <c r="P483" s="45"/>
      <c r="Q483" s="44"/>
      <c r="R483" s="45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</row>
    <row r="484" spans="1:32" ht="14.25">
      <c r="A484" s="46"/>
      <c r="B484" s="44"/>
      <c r="C484" s="44"/>
      <c r="D484" s="45"/>
      <c r="E484" s="44"/>
      <c r="F484" s="45"/>
      <c r="G484" s="44"/>
      <c r="H484" s="45"/>
      <c r="I484" s="44"/>
      <c r="J484" s="45"/>
      <c r="K484" s="44"/>
      <c r="L484" s="45"/>
      <c r="M484" s="44"/>
      <c r="N484" s="45"/>
      <c r="O484" s="44"/>
      <c r="P484" s="45"/>
      <c r="Q484" s="44"/>
      <c r="R484" s="45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</row>
    <row r="485" spans="1:32" ht="14.25">
      <c r="A485" s="46"/>
      <c r="B485" s="44"/>
      <c r="C485" s="44"/>
      <c r="D485" s="45"/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  <c r="Q485" s="44"/>
      <c r="R485" s="45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</row>
    <row r="486" spans="1:32" ht="14.25">
      <c r="A486" s="46"/>
      <c r="B486" s="44"/>
      <c r="C486" s="44"/>
      <c r="D486" s="45"/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  <c r="Q486" s="44"/>
      <c r="R486" s="45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</row>
    <row r="487" spans="1:32" ht="14.25">
      <c r="A487" s="46"/>
      <c r="B487" s="44"/>
      <c r="C487" s="44"/>
      <c r="D487" s="45"/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  <c r="Q487" s="44"/>
      <c r="R487" s="45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</row>
    <row r="488" spans="1:32" ht="14.25">
      <c r="A488" s="46"/>
      <c r="B488" s="44"/>
      <c r="C488" s="44"/>
      <c r="D488" s="45"/>
      <c r="E488" s="44"/>
      <c r="F488" s="45"/>
      <c r="G488" s="44"/>
      <c r="H488" s="45"/>
      <c r="I488" s="44"/>
      <c r="J488" s="45"/>
      <c r="K488" s="44"/>
      <c r="L488" s="45"/>
      <c r="M488" s="44"/>
      <c r="N488" s="45"/>
      <c r="O488" s="44"/>
      <c r="P488" s="45"/>
      <c r="Q488" s="44"/>
      <c r="R488" s="45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</row>
    <row r="489" spans="1:32" ht="14.25">
      <c r="A489" s="46"/>
      <c r="B489" s="44"/>
      <c r="C489" s="44"/>
      <c r="D489" s="45"/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  <c r="Q489" s="44"/>
      <c r="R489" s="45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</row>
  </sheetData>
  <sheetProtection/>
  <mergeCells count="6">
    <mergeCell ref="A18:A20"/>
    <mergeCell ref="AG18:AG20"/>
    <mergeCell ref="AH18:AH20"/>
    <mergeCell ref="A1:A3"/>
    <mergeCell ref="AG1:AG3"/>
    <mergeCell ref="AH1:A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50" bestFit="1" customWidth="1"/>
    <col min="2" max="2" width="15.7109375" style="0" bestFit="1" customWidth="1"/>
    <col min="3" max="4" width="0" style="50" hidden="1" customWidth="1"/>
    <col min="5" max="5" width="4.7109375" style="50" hidden="1" customWidth="1"/>
    <col min="6" max="6" width="7.421875" style="0" bestFit="1" customWidth="1"/>
    <col min="7" max="7" width="5.421875" style="0" bestFit="1" customWidth="1"/>
    <col min="8" max="8" width="7.421875" style="0" bestFit="1" customWidth="1"/>
    <col min="9" max="9" width="5.421875" style="0" bestFit="1" customWidth="1"/>
    <col min="10" max="10" width="7.28125" style="0" customWidth="1"/>
    <col min="11" max="11" width="5.421875" style="0" bestFit="1" customWidth="1"/>
    <col min="12" max="12" width="7.421875" style="0" bestFit="1" customWidth="1"/>
    <col min="13" max="13" width="5.421875" style="0" bestFit="1" customWidth="1"/>
    <col min="14" max="14" width="7.421875" style="0" bestFit="1" customWidth="1"/>
    <col min="15" max="15" width="5.421875" style="0" bestFit="1" customWidth="1"/>
    <col min="16" max="16" width="7.140625" style="0" customWidth="1"/>
  </cols>
  <sheetData>
    <row r="1" spans="6:16" ht="14.25">
      <c r="F1" s="94" t="s">
        <v>7</v>
      </c>
      <c r="G1" s="95"/>
      <c r="H1" s="89" t="s">
        <v>8</v>
      </c>
      <c r="I1" s="89"/>
      <c r="J1" s="89" t="s">
        <v>9</v>
      </c>
      <c r="K1" s="89"/>
      <c r="L1" s="89" t="s">
        <v>10</v>
      </c>
      <c r="M1" s="89"/>
      <c r="N1" s="89" t="s">
        <v>145</v>
      </c>
      <c r="O1" s="89"/>
      <c r="P1" s="90" t="s">
        <v>146</v>
      </c>
    </row>
    <row r="2" spans="1:16" ht="14.25">
      <c r="A2" s="52" t="s">
        <v>16</v>
      </c>
      <c r="B2" s="52" t="s">
        <v>1</v>
      </c>
      <c r="C2" s="52" t="s">
        <v>3</v>
      </c>
      <c r="D2" s="52" t="s">
        <v>4</v>
      </c>
      <c r="E2" s="52" t="s">
        <v>5</v>
      </c>
      <c r="F2" s="51" t="s">
        <v>147</v>
      </c>
      <c r="G2" s="51" t="s">
        <v>6</v>
      </c>
      <c r="H2" s="51" t="s">
        <v>147</v>
      </c>
      <c r="I2" s="51" t="s">
        <v>6</v>
      </c>
      <c r="J2" s="51" t="s">
        <v>147</v>
      </c>
      <c r="K2" s="51" t="s">
        <v>6</v>
      </c>
      <c r="L2" s="51" t="s">
        <v>147</v>
      </c>
      <c r="M2" s="51" t="s">
        <v>6</v>
      </c>
      <c r="N2" s="51" t="s">
        <v>147</v>
      </c>
      <c r="O2" s="51" t="s">
        <v>6</v>
      </c>
      <c r="P2" s="91"/>
    </row>
    <row r="3" spans="1:18" ht="14.25">
      <c r="A3" s="34">
        <v>1</v>
      </c>
      <c r="B3" s="47" t="s">
        <v>148</v>
      </c>
      <c r="C3" s="34"/>
      <c r="D3" s="34"/>
      <c r="E3" s="34"/>
      <c r="F3" s="53">
        <v>6</v>
      </c>
      <c r="G3" s="53">
        <v>13.5</v>
      </c>
      <c r="H3" s="82">
        <v>12</v>
      </c>
      <c r="I3" s="82">
        <v>1</v>
      </c>
      <c r="J3" s="82">
        <v>14</v>
      </c>
      <c r="K3" s="82">
        <v>2</v>
      </c>
      <c r="L3" s="82">
        <v>9</v>
      </c>
      <c r="M3" s="82">
        <v>1</v>
      </c>
      <c r="N3" s="82">
        <v>10</v>
      </c>
      <c r="O3" s="82">
        <v>1</v>
      </c>
      <c r="P3" s="54">
        <f aca="true" t="shared" si="0" ref="P3:P27">POWER(G3*I3*K3*M3*O3,0.2)</f>
        <v>1.9331820449317627</v>
      </c>
      <c r="R3" s="55"/>
    </row>
    <row r="4" spans="1:18" ht="14.25">
      <c r="A4" s="34">
        <v>2</v>
      </c>
      <c r="B4" s="47" t="s">
        <v>149</v>
      </c>
      <c r="C4" s="34"/>
      <c r="D4" s="34"/>
      <c r="E4" s="56"/>
      <c r="F4" s="53">
        <v>9.5</v>
      </c>
      <c r="G4" s="53">
        <v>3</v>
      </c>
      <c r="H4" s="82">
        <v>4.5</v>
      </c>
      <c r="I4" s="82">
        <v>14.5</v>
      </c>
      <c r="J4" s="82">
        <v>15</v>
      </c>
      <c r="K4" s="82">
        <v>1</v>
      </c>
      <c r="L4" s="82">
        <v>7.5</v>
      </c>
      <c r="M4" s="82">
        <v>2</v>
      </c>
      <c r="N4" s="82">
        <v>8</v>
      </c>
      <c r="O4" s="82">
        <v>2.5</v>
      </c>
      <c r="P4" s="54">
        <f t="shared" si="0"/>
        <v>2.934214455026671</v>
      </c>
      <c r="R4" s="55"/>
    </row>
    <row r="5" spans="1:18" ht="14.25">
      <c r="A5" s="34" t="s">
        <v>88</v>
      </c>
      <c r="B5" s="47" t="s">
        <v>150</v>
      </c>
      <c r="C5" s="34"/>
      <c r="E5" s="34"/>
      <c r="F5" s="53">
        <v>10</v>
      </c>
      <c r="G5" s="53">
        <v>1.5</v>
      </c>
      <c r="H5" s="82">
        <v>6</v>
      </c>
      <c r="I5" s="82">
        <v>5.5</v>
      </c>
      <c r="J5" s="82">
        <v>8.5</v>
      </c>
      <c r="K5" s="82">
        <v>4</v>
      </c>
      <c r="L5" s="82">
        <v>6.3</v>
      </c>
      <c r="M5" s="82">
        <v>4.5</v>
      </c>
      <c r="N5" s="82">
        <v>7</v>
      </c>
      <c r="O5" s="82">
        <v>4</v>
      </c>
      <c r="P5" s="54">
        <f t="shared" si="0"/>
        <v>3.587214025896289</v>
      </c>
      <c r="R5" s="55"/>
    </row>
    <row r="6" spans="1:18" ht="14.25">
      <c r="A6" s="34">
        <v>3</v>
      </c>
      <c r="B6" s="47" t="s">
        <v>151</v>
      </c>
      <c r="C6" s="34"/>
      <c r="D6" s="34"/>
      <c r="E6" s="34"/>
      <c r="F6" s="53">
        <v>9</v>
      </c>
      <c r="G6" s="53">
        <v>4.5</v>
      </c>
      <c r="H6" s="82">
        <v>6</v>
      </c>
      <c r="I6" s="82">
        <v>5.5</v>
      </c>
      <c r="J6" s="82">
        <v>7.2</v>
      </c>
      <c r="K6" s="82">
        <v>9.5</v>
      </c>
      <c r="L6" s="82">
        <v>6</v>
      </c>
      <c r="M6" s="82">
        <v>7</v>
      </c>
      <c r="N6" s="82">
        <v>8</v>
      </c>
      <c r="O6" s="82">
        <v>2.5</v>
      </c>
      <c r="P6" s="54">
        <f t="shared" si="0"/>
        <v>5.282838952988909</v>
      </c>
      <c r="R6" s="55"/>
    </row>
    <row r="7" spans="1:18" ht="14.25">
      <c r="A7" s="34">
        <v>4</v>
      </c>
      <c r="B7" s="47" t="s">
        <v>152</v>
      </c>
      <c r="C7" s="34"/>
      <c r="D7" s="34"/>
      <c r="E7" s="34"/>
      <c r="F7" s="53">
        <v>7</v>
      </c>
      <c r="G7" s="53">
        <v>8</v>
      </c>
      <c r="H7" s="82">
        <v>5.5</v>
      </c>
      <c r="I7" s="82">
        <v>11.5</v>
      </c>
      <c r="J7" s="82">
        <v>6.9</v>
      </c>
      <c r="K7" s="82">
        <v>12.5</v>
      </c>
      <c r="L7" s="82">
        <v>6.3</v>
      </c>
      <c r="M7" s="82">
        <v>4.5</v>
      </c>
      <c r="N7" s="82">
        <v>6</v>
      </c>
      <c r="O7" s="82">
        <v>5</v>
      </c>
      <c r="P7" s="54">
        <f t="shared" si="0"/>
        <v>7.630905435753807</v>
      </c>
      <c r="R7" s="55"/>
    </row>
    <row r="8" spans="1:18" ht="14.25">
      <c r="A8" s="34">
        <v>5</v>
      </c>
      <c r="B8" s="47" t="s">
        <v>153</v>
      </c>
      <c r="C8" s="34"/>
      <c r="D8" s="34"/>
      <c r="E8" s="34"/>
      <c r="F8" s="53">
        <v>7</v>
      </c>
      <c r="G8" s="53">
        <v>8</v>
      </c>
      <c r="H8" s="82">
        <v>4.5</v>
      </c>
      <c r="I8" s="82">
        <v>14.5</v>
      </c>
      <c r="J8" s="82">
        <v>7.35</v>
      </c>
      <c r="K8" s="82">
        <v>7.5</v>
      </c>
      <c r="L8" s="82">
        <v>6.3</v>
      </c>
      <c r="M8" s="82">
        <v>4.5</v>
      </c>
      <c r="N8" s="82">
        <v>5</v>
      </c>
      <c r="O8" s="82">
        <v>9</v>
      </c>
      <c r="P8" s="54">
        <f t="shared" si="0"/>
        <v>8.11698708889242</v>
      </c>
      <c r="R8" s="3"/>
    </row>
    <row r="9" spans="1:18" ht="14.25">
      <c r="A9" s="34">
        <v>6</v>
      </c>
      <c r="B9" s="47" t="s">
        <v>154</v>
      </c>
      <c r="C9" s="34"/>
      <c r="D9" s="34"/>
      <c r="E9" s="34"/>
      <c r="F9" s="53">
        <v>10</v>
      </c>
      <c r="G9" s="53">
        <v>1.5</v>
      </c>
      <c r="H9" s="82">
        <v>6</v>
      </c>
      <c r="I9" s="82">
        <v>5.5</v>
      </c>
      <c r="J9" s="82">
        <v>7</v>
      </c>
      <c r="K9" s="82">
        <v>11</v>
      </c>
      <c r="L9" s="82">
        <v>0</v>
      </c>
      <c r="M9" s="82">
        <v>20</v>
      </c>
      <c r="N9" s="82">
        <v>0</v>
      </c>
      <c r="O9" s="82">
        <v>19.5</v>
      </c>
      <c r="P9" s="54">
        <f t="shared" si="0"/>
        <v>8.124230714603938</v>
      </c>
      <c r="R9" s="3"/>
    </row>
    <row r="10" spans="1:18" ht="14.25">
      <c r="A10" s="34">
        <v>7</v>
      </c>
      <c r="B10" s="47" t="s">
        <v>155</v>
      </c>
      <c r="C10" s="34"/>
      <c r="D10" s="34"/>
      <c r="E10" s="34"/>
      <c r="F10" s="53">
        <v>6</v>
      </c>
      <c r="G10" s="53">
        <v>13.5</v>
      </c>
      <c r="H10" s="82">
        <v>6</v>
      </c>
      <c r="I10" s="82">
        <v>5.5</v>
      </c>
      <c r="J10" s="82">
        <v>7.5</v>
      </c>
      <c r="K10" s="82">
        <v>6</v>
      </c>
      <c r="L10" s="82">
        <v>3.5</v>
      </c>
      <c r="M10" s="82">
        <v>9.5</v>
      </c>
      <c r="N10" s="82">
        <v>5</v>
      </c>
      <c r="O10" s="82">
        <v>9</v>
      </c>
      <c r="P10" s="54">
        <f t="shared" si="0"/>
        <v>8.244470428777964</v>
      </c>
      <c r="R10" s="3"/>
    </row>
    <row r="11" spans="1:18" ht="14.25">
      <c r="A11" s="34">
        <v>8</v>
      </c>
      <c r="B11" s="47" t="s">
        <v>156</v>
      </c>
      <c r="C11" s="34"/>
      <c r="D11" s="34"/>
      <c r="E11" s="34"/>
      <c r="F11" s="53">
        <v>3.5</v>
      </c>
      <c r="G11" s="53">
        <v>23</v>
      </c>
      <c r="H11" s="82">
        <v>6</v>
      </c>
      <c r="I11" s="82">
        <v>5.5</v>
      </c>
      <c r="J11" s="82">
        <v>8</v>
      </c>
      <c r="K11" s="82">
        <v>5</v>
      </c>
      <c r="L11" s="82">
        <v>3.5</v>
      </c>
      <c r="M11" s="82">
        <v>9.5</v>
      </c>
      <c r="N11" s="82">
        <v>5</v>
      </c>
      <c r="O11" s="82">
        <v>9</v>
      </c>
      <c r="P11" s="54">
        <f t="shared" si="0"/>
        <v>8.843116142206908</v>
      </c>
      <c r="R11" s="3"/>
    </row>
    <row r="12" spans="1:18" ht="14.25">
      <c r="A12" s="34">
        <v>9</v>
      </c>
      <c r="B12" s="47" t="s">
        <v>157</v>
      </c>
      <c r="C12" s="34"/>
      <c r="D12" s="34"/>
      <c r="E12" s="34"/>
      <c r="F12" s="53">
        <v>6</v>
      </c>
      <c r="G12" s="53">
        <v>13.5</v>
      </c>
      <c r="H12" s="82">
        <v>6</v>
      </c>
      <c r="I12" s="82">
        <v>5.5</v>
      </c>
      <c r="J12" s="82">
        <v>12</v>
      </c>
      <c r="K12" s="82">
        <v>3</v>
      </c>
      <c r="L12" s="82">
        <v>3</v>
      </c>
      <c r="M12" s="82">
        <v>13</v>
      </c>
      <c r="N12" s="82">
        <v>0</v>
      </c>
      <c r="O12" s="82">
        <v>19.5</v>
      </c>
      <c r="P12" s="54">
        <f t="shared" si="0"/>
        <v>8.919882535831286</v>
      </c>
      <c r="R12" s="3"/>
    </row>
    <row r="13" spans="1:18" ht="14.25">
      <c r="A13" s="34">
        <v>10</v>
      </c>
      <c r="B13" s="47" t="s">
        <v>158</v>
      </c>
      <c r="C13" s="34"/>
      <c r="D13" s="34"/>
      <c r="E13" s="34"/>
      <c r="F13" s="53">
        <v>5</v>
      </c>
      <c r="G13" s="53">
        <v>19.5</v>
      </c>
      <c r="H13" s="82">
        <v>6</v>
      </c>
      <c r="I13" s="82">
        <v>5.5</v>
      </c>
      <c r="J13" s="82">
        <v>5.5</v>
      </c>
      <c r="K13" s="82">
        <v>15</v>
      </c>
      <c r="L13" s="82">
        <v>6.3</v>
      </c>
      <c r="M13" s="82">
        <v>4.5</v>
      </c>
      <c r="N13" s="82">
        <v>5</v>
      </c>
      <c r="O13" s="82">
        <v>9</v>
      </c>
      <c r="P13" s="54">
        <f t="shared" si="0"/>
        <v>9.17885938217142</v>
      </c>
      <c r="R13" s="3"/>
    </row>
    <row r="14" spans="1:18" ht="14.25">
      <c r="A14" s="34">
        <v>11</v>
      </c>
      <c r="B14" s="47" t="s">
        <v>159</v>
      </c>
      <c r="C14" s="34"/>
      <c r="D14" s="34"/>
      <c r="E14" s="34"/>
      <c r="F14" s="53">
        <v>7</v>
      </c>
      <c r="G14" s="53">
        <v>8</v>
      </c>
      <c r="H14" s="82">
        <v>6</v>
      </c>
      <c r="I14" s="82">
        <v>5.5</v>
      </c>
      <c r="J14" s="82">
        <v>6</v>
      </c>
      <c r="K14" s="82">
        <v>14</v>
      </c>
      <c r="L14" s="82">
        <v>3.53</v>
      </c>
      <c r="M14" s="82">
        <v>9.5</v>
      </c>
      <c r="N14" s="82">
        <v>3</v>
      </c>
      <c r="O14" s="82">
        <v>12.5</v>
      </c>
      <c r="P14" s="54">
        <f t="shared" si="0"/>
        <v>9.393833668348055</v>
      </c>
      <c r="R14" s="3"/>
    </row>
    <row r="15" spans="1:18" ht="14.25">
      <c r="A15" s="34">
        <v>12</v>
      </c>
      <c r="B15" s="47" t="s">
        <v>160</v>
      </c>
      <c r="C15" s="34"/>
      <c r="D15" s="34"/>
      <c r="E15" s="34"/>
      <c r="F15" s="53">
        <v>6</v>
      </c>
      <c r="G15" s="53">
        <v>13.5</v>
      </c>
      <c r="H15" s="82">
        <v>5.5</v>
      </c>
      <c r="I15" s="82">
        <v>11.5</v>
      </c>
      <c r="J15" s="82">
        <v>7.35</v>
      </c>
      <c r="K15" s="82">
        <v>7.5</v>
      </c>
      <c r="L15" s="82">
        <v>0</v>
      </c>
      <c r="M15" s="82">
        <v>20</v>
      </c>
      <c r="N15" s="82">
        <v>5.5</v>
      </c>
      <c r="O15" s="82">
        <v>6</v>
      </c>
      <c r="P15" s="54">
        <f t="shared" si="0"/>
        <v>10.69189841098892</v>
      </c>
      <c r="R15" s="3"/>
    </row>
    <row r="16" spans="1:18" ht="14.25">
      <c r="A16" s="34">
        <v>13</v>
      </c>
      <c r="B16" s="47" t="s">
        <v>161</v>
      </c>
      <c r="C16" s="34"/>
      <c r="D16" s="34"/>
      <c r="E16" s="34"/>
      <c r="F16" s="53">
        <v>9</v>
      </c>
      <c r="G16" s="53">
        <v>4.5</v>
      </c>
      <c r="H16" s="82">
        <v>4</v>
      </c>
      <c r="I16" s="82">
        <v>16.5</v>
      </c>
      <c r="J16" s="82">
        <v>5</v>
      </c>
      <c r="K16" s="82">
        <v>16</v>
      </c>
      <c r="L16" s="82">
        <v>3.5</v>
      </c>
      <c r="M16" s="82">
        <v>9.5</v>
      </c>
      <c r="N16" s="82">
        <v>3</v>
      </c>
      <c r="O16" s="82">
        <v>12.5</v>
      </c>
      <c r="P16" s="54">
        <f t="shared" si="0"/>
        <v>10.712479696013487</v>
      </c>
      <c r="R16" s="3"/>
    </row>
    <row r="17" spans="1:18" ht="14.25">
      <c r="A17" s="34">
        <v>14</v>
      </c>
      <c r="B17" s="47" t="s">
        <v>162</v>
      </c>
      <c r="C17" s="34"/>
      <c r="D17" s="34"/>
      <c r="E17" s="34"/>
      <c r="F17" s="53">
        <v>7</v>
      </c>
      <c r="G17" s="53">
        <v>8</v>
      </c>
      <c r="H17" s="82">
        <v>5.5</v>
      </c>
      <c r="I17" s="82">
        <v>11.5</v>
      </c>
      <c r="J17" s="82">
        <v>6.9</v>
      </c>
      <c r="K17" s="82">
        <v>12.5</v>
      </c>
      <c r="L17" s="82">
        <v>3</v>
      </c>
      <c r="M17" s="82">
        <v>13</v>
      </c>
      <c r="N17" s="82">
        <v>0</v>
      </c>
      <c r="O17" s="82">
        <v>19.5</v>
      </c>
      <c r="P17" s="54">
        <f t="shared" si="0"/>
        <v>12.386116507745678</v>
      </c>
      <c r="R17" s="3"/>
    </row>
    <row r="18" spans="1:18" ht="14.25">
      <c r="A18" s="34">
        <v>15</v>
      </c>
      <c r="B18" s="47" t="s">
        <v>163</v>
      </c>
      <c r="C18" s="34"/>
      <c r="D18" s="34"/>
      <c r="E18" s="34"/>
      <c r="F18" s="53">
        <v>6</v>
      </c>
      <c r="G18" s="53">
        <v>13.5</v>
      </c>
      <c r="H18" s="82">
        <v>4</v>
      </c>
      <c r="I18" s="82">
        <v>16.5</v>
      </c>
      <c r="J18" s="82">
        <v>7.2</v>
      </c>
      <c r="K18" s="82">
        <v>9.5</v>
      </c>
      <c r="L18" s="82">
        <v>0</v>
      </c>
      <c r="M18" s="82">
        <v>20</v>
      </c>
      <c r="N18" s="82">
        <v>5</v>
      </c>
      <c r="O18" s="82">
        <v>9</v>
      </c>
      <c r="P18" s="54">
        <f t="shared" si="0"/>
        <v>13.06660505801715</v>
      </c>
      <c r="R18" s="3"/>
    </row>
    <row r="19" spans="1:18" ht="14.25">
      <c r="A19" s="34">
        <v>16</v>
      </c>
      <c r="B19" s="47" t="s">
        <v>164</v>
      </c>
      <c r="C19" s="34"/>
      <c r="D19" s="34"/>
      <c r="E19" s="34"/>
      <c r="F19" s="53">
        <v>7</v>
      </c>
      <c r="G19" s="53">
        <v>8</v>
      </c>
      <c r="H19" s="82">
        <v>3</v>
      </c>
      <c r="I19" s="82">
        <v>21</v>
      </c>
      <c r="J19" s="82">
        <v>2.25</v>
      </c>
      <c r="K19" s="82">
        <v>21.5</v>
      </c>
      <c r="L19" s="82">
        <v>3</v>
      </c>
      <c r="M19" s="82">
        <v>13</v>
      </c>
      <c r="N19" s="82">
        <v>0</v>
      </c>
      <c r="O19" s="82">
        <v>19.5</v>
      </c>
      <c r="P19" s="54">
        <f t="shared" si="0"/>
        <v>15.57202674906599</v>
      </c>
      <c r="R19" s="3"/>
    </row>
    <row r="20" spans="1:18" ht="14.25">
      <c r="A20" s="34">
        <v>17</v>
      </c>
      <c r="B20" s="47" t="s">
        <v>165</v>
      </c>
      <c r="C20" s="34"/>
      <c r="D20" s="34"/>
      <c r="E20" s="34"/>
      <c r="F20" s="53">
        <v>4</v>
      </c>
      <c r="G20" s="53">
        <v>21.5</v>
      </c>
      <c r="H20" s="82">
        <v>5.5</v>
      </c>
      <c r="I20" s="82">
        <v>11.5</v>
      </c>
      <c r="J20" s="82">
        <v>2.25</v>
      </c>
      <c r="K20" s="82">
        <v>21.5</v>
      </c>
      <c r="L20" s="82">
        <v>0</v>
      </c>
      <c r="M20" s="82">
        <v>20</v>
      </c>
      <c r="N20" s="82">
        <v>0</v>
      </c>
      <c r="O20" s="82">
        <v>19.5</v>
      </c>
      <c r="P20" s="54">
        <f t="shared" si="0"/>
        <v>18.336982623591958</v>
      </c>
      <c r="R20" s="3"/>
    </row>
    <row r="21" spans="1:18" ht="14.25">
      <c r="A21" s="34">
        <v>18</v>
      </c>
      <c r="B21" s="47" t="s">
        <v>166</v>
      </c>
      <c r="C21" s="34"/>
      <c r="D21" s="34"/>
      <c r="E21" s="34"/>
      <c r="F21" s="82">
        <v>5.5</v>
      </c>
      <c r="G21" s="53">
        <v>17.5</v>
      </c>
      <c r="H21" s="82">
        <v>3</v>
      </c>
      <c r="I21" s="82">
        <v>21</v>
      </c>
      <c r="J21" s="82">
        <v>2.7</v>
      </c>
      <c r="K21" s="82">
        <v>18</v>
      </c>
      <c r="L21" s="82">
        <v>0</v>
      </c>
      <c r="M21" s="82">
        <v>20</v>
      </c>
      <c r="N21" s="82">
        <v>0</v>
      </c>
      <c r="O21" s="82">
        <v>19.5</v>
      </c>
      <c r="P21" s="54">
        <f t="shared" si="0"/>
        <v>19.156620293854314</v>
      </c>
      <c r="R21" s="3"/>
    </row>
    <row r="22" spans="1:18" ht="14.25">
      <c r="A22" s="34">
        <v>19</v>
      </c>
      <c r="B22" s="47" t="s">
        <v>167</v>
      </c>
      <c r="C22" s="34"/>
      <c r="D22" s="34"/>
      <c r="E22" s="34"/>
      <c r="F22" s="53">
        <v>6</v>
      </c>
      <c r="G22" s="53">
        <v>13.5</v>
      </c>
      <c r="H22" s="82">
        <v>3</v>
      </c>
      <c r="I22" s="82">
        <v>21</v>
      </c>
      <c r="J22" s="82">
        <v>0</v>
      </c>
      <c r="K22" s="82">
        <v>25</v>
      </c>
      <c r="L22" s="82">
        <v>0</v>
      </c>
      <c r="M22" s="82">
        <v>20</v>
      </c>
      <c r="N22" s="82">
        <v>0</v>
      </c>
      <c r="O22" s="82">
        <v>19.5</v>
      </c>
      <c r="P22" s="54">
        <f t="shared" si="0"/>
        <v>19.422786476014785</v>
      </c>
      <c r="R22" s="3"/>
    </row>
    <row r="23" spans="1:18" ht="14.25">
      <c r="A23" s="34">
        <v>20</v>
      </c>
      <c r="B23" s="47" t="s">
        <v>168</v>
      </c>
      <c r="C23" s="34"/>
      <c r="D23" s="34"/>
      <c r="E23" s="34"/>
      <c r="F23" s="53">
        <v>4</v>
      </c>
      <c r="G23" s="53">
        <v>21.5</v>
      </c>
      <c r="H23" s="82">
        <v>3</v>
      </c>
      <c r="I23" s="82">
        <v>21</v>
      </c>
      <c r="J23" s="82">
        <v>4.5</v>
      </c>
      <c r="K23" s="82">
        <v>17</v>
      </c>
      <c r="L23" s="82">
        <v>0</v>
      </c>
      <c r="M23" s="82">
        <v>20</v>
      </c>
      <c r="N23" s="82">
        <v>0</v>
      </c>
      <c r="O23" s="82">
        <v>19.5</v>
      </c>
      <c r="P23" s="54">
        <f t="shared" si="0"/>
        <v>19.734869396029215</v>
      </c>
      <c r="R23" s="3"/>
    </row>
    <row r="24" spans="1:18" ht="14.25">
      <c r="A24" s="34">
        <v>21</v>
      </c>
      <c r="B24" s="47" t="s">
        <v>169</v>
      </c>
      <c r="C24" s="34"/>
      <c r="D24" s="34"/>
      <c r="E24" s="34"/>
      <c r="F24" s="53">
        <v>5.5</v>
      </c>
      <c r="G24" s="53">
        <v>17.5</v>
      </c>
      <c r="H24" s="82">
        <v>3</v>
      </c>
      <c r="I24" s="82">
        <v>21</v>
      </c>
      <c r="J24" s="82">
        <v>2.25</v>
      </c>
      <c r="K24" s="82">
        <v>21.5</v>
      </c>
      <c r="L24" s="82">
        <v>0</v>
      </c>
      <c r="M24" s="82">
        <v>20</v>
      </c>
      <c r="N24" s="82">
        <v>0</v>
      </c>
      <c r="O24" s="82">
        <v>19.5</v>
      </c>
      <c r="P24" s="54">
        <f t="shared" si="0"/>
        <v>19.849614743998135</v>
      </c>
      <c r="R24" s="3"/>
    </row>
    <row r="25" spans="1:18" ht="14.25">
      <c r="A25" s="34">
        <v>22</v>
      </c>
      <c r="B25" s="47" t="s">
        <v>170</v>
      </c>
      <c r="C25" s="34"/>
      <c r="D25" s="34"/>
      <c r="E25" s="34"/>
      <c r="F25" s="53">
        <v>5</v>
      </c>
      <c r="G25" s="53">
        <v>19.5</v>
      </c>
      <c r="H25" s="82">
        <v>3</v>
      </c>
      <c r="I25" s="82">
        <v>21</v>
      </c>
      <c r="J25" s="82">
        <v>2.25</v>
      </c>
      <c r="K25" s="82">
        <v>21.5</v>
      </c>
      <c r="L25" s="82">
        <v>0</v>
      </c>
      <c r="M25" s="82">
        <v>20</v>
      </c>
      <c r="N25" s="82">
        <v>0</v>
      </c>
      <c r="O25" s="82">
        <v>19.5</v>
      </c>
      <c r="P25" s="54">
        <f t="shared" si="0"/>
        <v>20.283896908400223</v>
      </c>
      <c r="R25" s="3"/>
    </row>
    <row r="26" spans="1:18" ht="14.25">
      <c r="A26" s="34">
        <v>23</v>
      </c>
      <c r="B26" s="47" t="s">
        <v>171</v>
      </c>
      <c r="C26" s="34"/>
      <c r="D26" s="34"/>
      <c r="E26" s="34"/>
      <c r="F26" s="53">
        <v>3</v>
      </c>
      <c r="G26" s="53">
        <v>24</v>
      </c>
      <c r="H26" s="82">
        <v>3</v>
      </c>
      <c r="I26" s="82">
        <v>21</v>
      </c>
      <c r="J26" s="82">
        <v>2.25</v>
      </c>
      <c r="K26" s="82">
        <v>21.5</v>
      </c>
      <c r="L26" s="82">
        <v>0</v>
      </c>
      <c r="M26" s="82">
        <v>20</v>
      </c>
      <c r="N26" s="82">
        <v>0</v>
      </c>
      <c r="O26" s="82">
        <v>19.5</v>
      </c>
      <c r="P26" s="54">
        <f t="shared" si="0"/>
        <v>21.14397909205662</v>
      </c>
      <c r="R26" s="3"/>
    </row>
    <row r="27" spans="1:18" ht="14.25">
      <c r="A27" s="34">
        <v>24</v>
      </c>
      <c r="B27" s="47" t="s">
        <v>172</v>
      </c>
      <c r="C27" s="34"/>
      <c r="D27" s="34"/>
      <c r="E27" s="34"/>
      <c r="F27" s="53">
        <v>0</v>
      </c>
      <c r="G27" s="53">
        <v>25</v>
      </c>
      <c r="H27" s="82">
        <v>0</v>
      </c>
      <c r="I27" s="82">
        <v>25</v>
      </c>
      <c r="J27" s="82">
        <v>2.25</v>
      </c>
      <c r="K27" s="82">
        <v>21.5</v>
      </c>
      <c r="L27" s="82">
        <v>0</v>
      </c>
      <c r="M27" s="82">
        <v>20</v>
      </c>
      <c r="N27" s="82">
        <v>0</v>
      </c>
      <c r="O27" s="82">
        <v>19.5</v>
      </c>
      <c r="P27" s="54">
        <f t="shared" si="0"/>
        <v>22.073775275640166</v>
      </c>
      <c r="R27" s="3"/>
    </row>
    <row r="28" spans="1:18" ht="14.25">
      <c r="A28" s="36"/>
      <c r="B28" s="44"/>
      <c r="C28" s="36"/>
      <c r="D28" s="36"/>
      <c r="E28" s="36"/>
      <c r="F28" s="44"/>
      <c r="G28" s="57"/>
      <c r="H28" s="45"/>
      <c r="I28" s="58"/>
      <c r="J28" s="45"/>
      <c r="K28" s="58"/>
      <c r="L28" s="58"/>
      <c r="M28" s="58"/>
      <c r="N28" s="58"/>
      <c r="O28" s="58"/>
      <c r="P28" s="44"/>
      <c r="R28" s="3"/>
    </row>
    <row r="29" spans="1:18" ht="14.25">
      <c r="A29" s="36"/>
      <c r="B29" s="44"/>
      <c r="C29" s="36"/>
      <c r="D29" s="36"/>
      <c r="E29" s="36"/>
      <c r="F29" s="44"/>
      <c r="G29" s="57"/>
      <c r="H29" s="45"/>
      <c r="I29" s="58"/>
      <c r="J29" s="45"/>
      <c r="K29" s="58"/>
      <c r="L29" s="58"/>
      <c r="M29" s="58"/>
      <c r="N29" s="58"/>
      <c r="O29" s="58"/>
      <c r="P29" s="44"/>
      <c r="R29" s="3"/>
    </row>
    <row r="30" spans="1:18" ht="14.25">
      <c r="A30" s="92" t="s">
        <v>16</v>
      </c>
      <c r="B30" s="92" t="s">
        <v>1</v>
      </c>
      <c r="C30" s="92" t="s">
        <v>3</v>
      </c>
      <c r="D30" s="92" t="s">
        <v>4</v>
      </c>
      <c r="E30" s="92" t="s">
        <v>5</v>
      </c>
      <c r="F30" s="94" t="s">
        <v>7</v>
      </c>
      <c r="G30" s="95"/>
      <c r="H30" s="89" t="s">
        <v>8</v>
      </c>
      <c r="I30" s="89"/>
      <c r="J30" s="90" t="s">
        <v>146</v>
      </c>
      <c r="K30" s="59"/>
      <c r="L30" s="59"/>
      <c r="M30" s="59"/>
      <c r="N30" s="59"/>
      <c r="O30" s="59"/>
      <c r="P30" s="60"/>
      <c r="Q30" s="44"/>
      <c r="R30" s="3"/>
    </row>
    <row r="31" spans="1:18" ht="14.25">
      <c r="A31" s="93"/>
      <c r="B31" s="93"/>
      <c r="C31" s="93"/>
      <c r="D31" s="93"/>
      <c r="E31" s="93"/>
      <c r="F31" s="51" t="s">
        <v>147</v>
      </c>
      <c r="G31" s="51" t="s">
        <v>6</v>
      </c>
      <c r="H31" s="51" t="s">
        <v>147</v>
      </c>
      <c r="I31" s="51" t="s">
        <v>6</v>
      </c>
      <c r="J31" s="91"/>
      <c r="K31" s="59"/>
      <c r="L31" s="59"/>
      <c r="M31" s="59"/>
      <c r="N31" s="59"/>
      <c r="O31" s="59"/>
      <c r="P31" s="60"/>
      <c r="Q31" s="44"/>
      <c r="R31" s="3"/>
    </row>
    <row r="32" spans="1:19" ht="14.25">
      <c r="A32" s="35">
        <v>1</v>
      </c>
      <c r="B32" s="47" t="s">
        <v>173</v>
      </c>
      <c r="C32" s="34"/>
      <c r="D32" s="34"/>
      <c r="E32" s="34"/>
      <c r="F32" s="53">
        <v>5.5</v>
      </c>
      <c r="G32" s="53">
        <v>1</v>
      </c>
      <c r="H32" s="82">
        <v>3.4</v>
      </c>
      <c r="I32" s="82">
        <v>2</v>
      </c>
      <c r="J32" s="83">
        <f aca="true" t="shared" si="1" ref="J32:J40">SQRT(G32*I32)</f>
        <v>1.4142135623730951</v>
      </c>
      <c r="K32" s="61"/>
      <c r="L32" s="61"/>
      <c r="M32" s="61"/>
      <c r="N32" s="61"/>
      <c r="O32" s="61"/>
      <c r="P32" s="62"/>
      <c r="Q32" s="44"/>
      <c r="R32" s="3"/>
      <c r="S32" s="44"/>
    </row>
    <row r="33" spans="1:19" ht="14.25">
      <c r="A33" s="35">
        <v>2</v>
      </c>
      <c r="B33" s="47" t="s">
        <v>174</v>
      </c>
      <c r="C33" s="34"/>
      <c r="D33" s="34" t="s">
        <v>27</v>
      </c>
      <c r="E33" s="34" t="s">
        <v>45</v>
      </c>
      <c r="F33" s="53">
        <v>4</v>
      </c>
      <c r="G33" s="53">
        <v>4</v>
      </c>
      <c r="H33" s="82">
        <v>4.3</v>
      </c>
      <c r="I33" s="82">
        <v>1</v>
      </c>
      <c r="J33" s="83">
        <f t="shared" si="1"/>
        <v>2</v>
      </c>
      <c r="K33" s="61"/>
      <c r="L33" s="61"/>
      <c r="M33" s="61"/>
      <c r="N33" s="61"/>
      <c r="O33" s="61"/>
      <c r="P33" s="62"/>
      <c r="Q33" s="44"/>
      <c r="R33" s="3"/>
      <c r="S33" s="44"/>
    </row>
    <row r="34" spans="1:19" ht="14.25">
      <c r="A34" s="35">
        <v>3</v>
      </c>
      <c r="B34" s="47" t="s">
        <v>175</v>
      </c>
      <c r="C34" s="34"/>
      <c r="D34" s="34"/>
      <c r="E34" s="34"/>
      <c r="F34" s="53">
        <v>4</v>
      </c>
      <c r="G34" s="53">
        <v>4</v>
      </c>
      <c r="H34" s="82">
        <v>3.3</v>
      </c>
      <c r="I34" s="82">
        <v>3</v>
      </c>
      <c r="J34" s="83">
        <f t="shared" si="1"/>
        <v>3.4641016151377544</v>
      </c>
      <c r="K34" s="61"/>
      <c r="L34" s="61"/>
      <c r="M34" s="61"/>
      <c r="N34" s="61"/>
      <c r="O34" s="61"/>
      <c r="P34" s="62"/>
      <c r="Q34" s="44"/>
      <c r="R34" s="3"/>
      <c r="S34" s="44"/>
    </row>
    <row r="35" spans="1:19" ht="14.25">
      <c r="A35" s="35">
        <v>4</v>
      </c>
      <c r="B35" s="47" t="s">
        <v>176</v>
      </c>
      <c r="C35" s="34"/>
      <c r="D35" s="34"/>
      <c r="E35" s="34"/>
      <c r="F35" s="53">
        <v>4</v>
      </c>
      <c r="G35" s="53">
        <v>4</v>
      </c>
      <c r="H35" s="82">
        <v>3.2</v>
      </c>
      <c r="I35" s="82">
        <v>4</v>
      </c>
      <c r="J35" s="83">
        <f t="shared" si="1"/>
        <v>4</v>
      </c>
      <c r="K35" s="61"/>
      <c r="L35" s="61"/>
      <c r="M35" s="61"/>
      <c r="N35" s="61"/>
      <c r="O35" s="61"/>
      <c r="P35" s="62"/>
      <c r="Q35" s="45"/>
      <c r="R35" s="57"/>
      <c r="S35" s="44"/>
    </row>
    <row r="36" spans="1:19" ht="14.25">
      <c r="A36" s="35">
        <v>5</v>
      </c>
      <c r="B36" s="47" t="s">
        <v>182</v>
      </c>
      <c r="C36" s="34">
        <v>59</v>
      </c>
      <c r="D36" s="34" t="s">
        <v>27</v>
      </c>
      <c r="E36" s="34" t="s">
        <v>45</v>
      </c>
      <c r="F36" s="53">
        <v>4</v>
      </c>
      <c r="G36" s="53">
        <v>4</v>
      </c>
      <c r="H36" s="82">
        <v>3.1</v>
      </c>
      <c r="I36" s="82">
        <v>5.5</v>
      </c>
      <c r="J36" s="83">
        <f t="shared" si="1"/>
        <v>4.69041575982343</v>
      </c>
      <c r="K36" s="61"/>
      <c r="L36" s="61"/>
      <c r="M36" s="61"/>
      <c r="N36" s="61"/>
      <c r="O36" s="61"/>
      <c r="P36" s="62"/>
      <c r="Q36" s="45"/>
      <c r="R36" s="57"/>
      <c r="S36" s="44"/>
    </row>
    <row r="37" spans="1:19" ht="14.25">
      <c r="A37" s="35">
        <v>6</v>
      </c>
      <c r="B37" s="47" t="s">
        <v>177</v>
      </c>
      <c r="C37" s="34"/>
      <c r="D37" s="34"/>
      <c r="E37" s="34"/>
      <c r="F37" s="53">
        <v>4</v>
      </c>
      <c r="G37" s="53">
        <v>4</v>
      </c>
      <c r="H37" s="82">
        <v>3</v>
      </c>
      <c r="I37" s="82">
        <v>8</v>
      </c>
      <c r="J37" s="83">
        <f t="shared" si="1"/>
        <v>5.656854249492381</v>
      </c>
      <c r="K37" s="61"/>
      <c r="L37" s="61"/>
      <c r="M37" s="61"/>
      <c r="N37" s="61"/>
      <c r="O37" s="61"/>
      <c r="P37" s="62"/>
      <c r="Q37" s="45"/>
      <c r="R37" s="57"/>
      <c r="S37" s="44"/>
    </row>
    <row r="38" spans="1:18" ht="14.25">
      <c r="A38" s="35">
        <v>7</v>
      </c>
      <c r="B38" s="47" t="s">
        <v>178</v>
      </c>
      <c r="C38" s="34"/>
      <c r="D38" s="34" t="s">
        <v>24</v>
      </c>
      <c r="E38" s="34" t="s">
        <v>52</v>
      </c>
      <c r="F38" s="53">
        <v>0</v>
      </c>
      <c r="G38" s="53">
        <v>8.5</v>
      </c>
      <c r="H38" s="82">
        <v>3.1</v>
      </c>
      <c r="I38" s="82">
        <v>5.5</v>
      </c>
      <c r="J38" s="83">
        <f t="shared" si="1"/>
        <v>6.837397165588672</v>
      </c>
      <c r="K38" s="61"/>
      <c r="L38" s="61"/>
      <c r="M38" s="61"/>
      <c r="N38" s="61"/>
      <c r="O38" s="61"/>
      <c r="P38" s="62"/>
      <c r="Q38" s="45"/>
      <c r="R38" s="57"/>
    </row>
    <row r="39" spans="1:19" ht="14.25">
      <c r="A39" s="35">
        <v>8</v>
      </c>
      <c r="B39" s="47" t="s">
        <v>179</v>
      </c>
      <c r="C39" s="34">
        <v>82</v>
      </c>
      <c r="D39" s="34" t="s">
        <v>27</v>
      </c>
      <c r="E39" s="34" t="s">
        <v>33</v>
      </c>
      <c r="F39" s="53">
        <v>3.5</v>
      </c>
      <c r="G39" s="53">
        <v>7</v>
      </c>
      <c r="H39" s="82">
        <v>3</v>
      </c>
      <c r="I39" s="82">
        <v>8</v>
      </c>
      <c r="J39" s="83">
        <f t="shared" si="1"/>
        <v>7.483314773547883</v>
      </c>
      <c r="K39" s="61"/>
      <c r="L39" s="61"/>
      <c r="M39" s="61"/>
      <c r="N39" s="61"/>
      <c r="O39" s="61"/>
      <c r="P39" s="62"/>
      <c r="Q39" s="45"/>
      <c r="R39" s="57"/>
      <c r="S39" s="44"/>
    </row>
    <row r="40" spans="1:19" ht="14.25">
      <c r="A40" s="35">
        <v>9</v>
      </c>
      <c r="B40" s="47" t="s">
        <v>180</v>
      </c>
      <c r="C40" s="34"/>
      <c r="D40" s="34"/>
      <c r="E40" s="34"/>
      <c r="F40" s="53">
        <v>0</v>
      </c>
      <c r="G40" s="53">
        <v>8.5</v>
      </c>
      <c r="H40" s="82">
        <v>3</v>
      </c>
      <c r="I40" s="82">
        <v>8</v>
      </c>
      <c r="J40" s="83">
        <f t="shared" si="1"/>
        <v>8.246211251235321</v>
      </c>
      <c r="K40" s="61"/>
      <c r="L40" s="61"/>
      <c r="M40" s="61"/>
      <c r="N40" s="61"/>
      <c r="O40" s="61"/>
      <c r="P40" s="62"/>
      <c r="Q40" s="45"/>
      <c r="R40" s="57"/>
      <c r="S40" s="44"/>
    </row>
  </sheetData>
  <sheetProtection/>
  <mergeCells count="14">
    <mergeCell ref="P1:P2"/>
    <mergeCell ref="F1:G1"/>
    <mergeCell ref="H1:I1"/>
    <mergeCell ref="J1:K1"/>
    <mergeCell ref="L1:M1"/>
    <mergeCell ref="N1:O1"/>
    <mergeCell ref="H30:I30"/>
    <mergeCell ref="J30:J31"/>
    <mergeCell ref="A30:A31"/>
    <mergeCell ref="B30:B31"/>
    <mergeCell ref="C30:C31"/>
    <mergeCell ref="D30:D31"/>
    <mergeCell ref="E30:E31"/>
    <mergeCell ref="F30:G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50" bestFit="1" customWidth="1"/>
    <col min="2" max="2" width="12.7109375" style="0" bestFit="1" customWidth="1"/>
    <col min="3" max="3" width="10.140625" style="0" bestFit="1" customWidth="1"/>
  </cols>
  <sheetData>
    <row r="1" spans="1:3" ht="14.25">
      <c r="A1" s="27" t="s">
        <v>16</v>
      </c>
      <c r="B1" s="27" t="s">
        <v>1</v>
      </c>
      <c r="C1" s="27" t="s">
        <v>184</v>
      </c>
    </row>
    <row r="2" spans="1:3" ht="14.25">
      <c r="A2" s="34">
        <v>1</v>
      </c>
      <c r="B2" s="47" t="s">
        <v>167</v>
      </c>
      <c r="C2" s="32">
        <v>2.65</v>
      </c>
    </row>
    <row r="3" spans="1:3" ht="14.25">
      <c r="A3" s="34">
        <v>2</v>
      </c>
      <c r="B3" s="47" t="s">
        <v>164</v>
      </c>
      <c r="C3" s="32">
        <v>7.62</v>
      </c>
    </row>
    <row r="4" spans="1:3" ht="14.25">
      <c r="A4" s="34">
        <v>3</v>
      </c>
      <c r="B4" s="47" t="s">
        <v>166</v>
      </c>
      <c r="C4" s="32">
        <v>7.76</v>
      </c>
    </row>
    <row r="5" spans="1:3" ht="14.25">
      <c r="A5" s="34">
        <v>4</v>
      </c>
      <c r="B5" s="47" t="s">
        <v>168</v>
      </c>
      <c r="C5" s="32">
        <v>8.31</v>
      </c>
    </row>
    <row r="6" spans="1:3" ht="14.25">
      <c r="A6" s="34">
        <v>5</v>
      </c>
      <c r="B6" s="47" t="s">
        <v>158</v>
      </c>
      <c r="C6" s="32">
        <v>9.34</v>
      </c>
    </row>
    <row r="7" spans="1:3" ht="14.25">
      <c r="A7" s="34">
        <v>6</v>
      </c>
      <c r="B7" s="47" t="s">
        <v>151</v>
      </c>
      <c r="C7" s="32">
        <v>10.99</v>
      </c>
    </row>
    <row r="8" spans="1:3" ht="14.25">
      <c r="A8" s="34">
        <v>7</v>
      </c>
      <c r="B8" s="47" t="s">
        <v>155</v>
      </c>
      <c r="C8" s="32">
        <v>11.84</v>
      </c>
    </row>
    <row r="9" spans="1:3" ht="14.25">
      <c r="A9" s="34">
        <v>8</v>
      </c>
      <c r="B9" s="47" t="s">
        <v>149</v>
      </c>
      <c r="C9" s="32">
        <v>12.49</v>
      </c>
    </row>
    <row r="10" spans="1:3" ht="14.25">
      <c r="A10" s="34">
        <v>9</v>
      </c>
      <c r="B10" s="47" t="s">
        <v>181</v>
      </c>
      <c r="C10" s="32">
        <v>27.55</v>
      </c>
    </row>
    <row r="11" ht="14.25">
      <c r="C11" s="1"/>
    </row>
    <row r="12" spans="1:3" ht="14.25">
      <c r="A12" s="27" t="s">
        <v>16</v>
      </c>
      <c r="B12" s="27" t="s">
        <v>1</v>
      </c>
      <c r="C12" s="32" t="s">
        <v>184</v>
      </c>
    </row>
    <row r="13" spans="1:3" ht="14.25">
      <c r="A13" s="34">
        <v>1</v>
      </c>
      <c r="B13" s="47" t="s">
        <v>182</v>
      </c>
      <c r="C13" s="32">
        <v>14.26</v>
      </c>
    </row>
    <row r="14" spans="1:3" ht="14.25">
      <c r="A14" s="34">
        <v>2</v>
      </c>
      <c r="B14" s="47" t="s">
        <v>183</v>
      </c>
      <c r="C14" s="32">
        <v>14.92</v>
      </c>
    </row>
    <row r="15" spans="1:3" ht="14.25">
      <c r="A15" s="34">
        <v>3</v>
      </c>
      <c r="B15" s="47" t="s">
        <v>175</v>
      </c>
      <c r="C15" s="32">
        <v>24.23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1" bestFit="1" customWidth="1"/>
    <col min="2" max="2" width="17.57421875" style="15" customWidth="1"/>
    <col min="3" max="3" width="6.7109375" style="1" hidden="1" customWidth="1"/>
    <col min="4" max="4" width="7.421875" style="1" hidden="1" customWidth="1"/>
    <col min="5" max="5" width="12.57421875" style="1" hidden="1" customWidth="1"/>
    <col min="6" max="8" width="7.140625" style="1" customWidth="1"/>
    <col min="9" max="9" width="7.00390625" style="46" bestFit="1" customWidth="1"/>
    <col min="10" max="10" width="10.421875" style="46" customWidth="1"/>
    <col min="11" max="11" width="6.00390625" style="46" hidden="1" customWidth="1"/>
    <col min="12" max="12" width="5.421875" style="46" hidden="1" customWidth="1"/>
    <col min="13" max="16384" width="9.140625" style="1" customWidth="1"/>
  </cols>
  <sheetData>
    <row r="1" spans="1:12" s="16" customFormat="1" ht="14.25">
      <c r="A1" s="13" t="s">
        <v>16</v>
      </c>
      <c r="B1" s="13" t="s">
        <v>1</v>
      </c>
      <c r="C1" s="13" t="s">
        <v>3</v>
      </c>
      <c r="D1" s="13" t="s">
        <v>4</v>
      </c>
      <c r="E1" s="13" t="s">
        <v>5</v>
      </c>
      <c r="F1" s="96" t="s">
        <v>197</v>
      </c>
      <c r="G1" s="97"/>
      <c r="H1" s="98"/>
      <c r="I1" s="13" t="s">
        <v>185</v>
      </c>
      <c r="J1" s="13" t="s">
        <v>186</v>
      </c>
      <c r="K1" s="13" t="s">
        <v>186</v>
      </c>
      <c r="L1" s="13" t="s">
        <v>6</v>
      </c>
    </row>
    <row r="2" spans="1:12" ht="14.25">
      <c r="A2" s="27">
        <v>1</v>
      </c>
      <c r="B2" s="14" t="s">
        <v>187</v>
      </c>
      <c r="C2" s="27"/>
      <c r="D2" s="27"/>
      <c r="E2" s="27"/>
      <c r="F2" s="84">
        <v>1</v>
      </c>
      <c r="G2" s="84">
        <v>29</v>
      </c>
      <c r="H2" s="84">
        <v>5</v>
      </c>
      <c r="I2" s="63">
        <v>10</v>
      </c>
      <c r="J2" s="68">
        <v>0.06880787037037038</v>
      </c>
      <c r="K2" s="27">
        <f aca="true" t="shared" si="0" ref="K2:K21">I2*60+H2+G2*60+F2*3600</f>
        <v>5945</v>
      </c>
      <c r="L2" s="27">
        <v>100</v>
      </c>
    </row>
    <row r="3" spans="1:12" ht="14.25">
      <c r="A3" s="27">
        <v>2</v>
      </c>
      <c r="B3" s="14" t="s">
        <v>188</v>
      </c>
      <c r="C3" s="27"/>
      <c r="D3" s="27"/>
      <c r="E3" s="27"/>
      <c r="F3" s="84">
        <v>1</v>
      </c>
      <c r="G3" s="84">
        <v>30</v>
      </c>
      <c r="H3" s="84">
        <v>2</v>
      </c>
      <c r="I3" s="63">
        <v>10</v>
      </c>
      <c r="J3" s="68">
        <v>0.0694675925925926</v>
      </c>
      <c r="K3" s="27">
        <f t="shared" si="0"/>
        <v>6002</v>
      </c>
      <c r="L3" s="27">
        <v>80</v>
      </c>
    </row>
    <row r="4" spans="1:12" ht="14.25">
      <c r="A4" s="27">
        <v>3</v>
      </c>
      <c r="B4" s="14" t="s">
        <v>166</v>
      </c>
      <c r="C4" s="27"/>
      <c r="D4" s="27"/>
      <c r="E4" s="27" t="s">
        <v>25</v>
      </c>
      <c r="F4" s="84">
        <v>1</v>
      </c>
      <c r="G4" s="84">
        <v>45</v>
      </c>
      <c r="H4" s="84">
        <v>31</v>
      </c>
      <c r="I4" s="63">
        <v>0</v>
      </c>
      <c r="J4" s="68">
        <v>0.07327546296296296</v>
      </c>
      <c r="K4" s="27">
        <f t="shared" si="0"/>
        <v>6331</v>
      </c>
      <c r="L4" s="27">
        <v>65</v>
      </c>
    </row>
    <row r="5" spans="1:12" ht="14.25">
      <c r="A5" s="27">
        <v>4</v>
      </c>
      <c r="B5" s="14" t="s">
        <v>152</v>
      </c>
      <c r="C5" s="27"/>
      <c r="D5" s="27"/>
      <c r="E5" s="27" t="s">
        <v>25</v>
      </c>
      <c r="F5" s="84">
        <v>1</v>
      </c>
      <c r="G5" s="84">
        <v>45</v>
      </c>
      <c r="H5" s="84">
        <v>55</v>
      </c>
      <c r="I5" s="63">
        <v>0</v>
      </c>
      <c r="J5" s="68">
        <v>0.07355324074074074</v>
      </c>
      <c r="K5" s="27">
        <f t="shared" si="0"/>
        <v>6355</v>
      </c>
      <c r="L5" s="27">
        <v>55</v>
      </c>
    </row>
    <row r="6" spans="1:12" ht="14.25">
      <c r="A6" s="27">
        <v>5</v>
      </c>
      <c r="B6" s="14" t="s">
        <v>153</v>
      </c>
      <c r="C6" s="27"/>
      <c r="D6" s="27"/>
      <c r="E6" s="27" t="s">
        <v>77</v>
      </c>
      <c r="F6" s="84">
        <v>1</v>
      </c>
      <c r="G6" s="84">
        <v>57</v>
      </c>
      <c r="H6" s="84">
        <v>54</v>
      </c>
      <c r="I6" s="63">
        <v>0</v>
      </c>
      <c r="J6" s="68">
        <v>0.08187499999999999</v>
      </c>
      <c r="K6" s="27">
        <f t="shared" si="0"/>
        <v>7074</v>
      </c>
      <c r="L6" s="31">
        <v>51</v>
      </c>
    </row>
    <row r="7" spans="1:12" ht="14.25">
      <c r="A7" s="27">
        <v>6</v>
      </c>
      <c r="B7" s="14" t="s">
        <v>162</v>
      </c>
      <c r="C7" s="27"/>
      <c r="D7" s="27"/>
      <c r="E7" s="27" t="s">
        <v>40</v>
      </c>
      <c r="F7" s="84">
        <v>1</v>
      </c>
      <c r="G7" s="84">
        <v>53</v>
      </c>
      <c r="H7" s="84">
        <v>0</v>
      </c>
      <c r="I7" s="63">
        <v>10</v>
      </c>
      <c r="J7" s="68">
        <v>0.08541666666666665</v>
      </c>
      <c r="K7" s="27">
        <f t="shared" si="0"/>
        <v>7380</v>
      </c>
      <c r="L7" s="31">
        <v>47</v>
      </c>
    </row>
    <row r="8" spans="1:12" ht="14.25">
      <c r="A8" s="27">
        <v>7</v>
      </c>
      <c r="B8" s="14" t="s">
        <v>159</v>
      </c>
      <c r="C8" s="27"/>
      <c r="D8" s="27"/>
      <c r="E8" s="27" t="s">
        <v>35</v>
      </c>
      <c r="F8" s="84">
        <v>2</v>
      </c>
      <c r="G8" s="84">
        <v>6</v>
      </c>
      <c r="H8" s="84">
        <v>44</v>
      </c>
      <c r="I8" s="63">
        <v>0</v>
      </c>
      <c r="J8" s="68">
        <v>0.08800925925925925</v>
      </c>
      <c r="K8" s="27">
        <f t="shared" si="0"/>
        <v>7604</v>
      </c>
      <c r="L8" s="31">
        <v>43</v>
      </c>
    </row>
    <row r="9" spans="1:12" ht="14.25">
      <c r="A9" s="27">
        <v>8</v>
      </c>
      <c r="B9" s="14" t="s">
        <v>189</v>
      </c>
      <c r="C9" s="27"/>
      <c r="D9" s="27"/>
      <c r="E9" s="27"/>
      <c r="F9" s="84">
        <v>2</v>
      </c>
      <c r="G9" s="84">
        <v>7</v>
      </c>
      <c r="H9" s="84">
        <v>32</v>
      </c>
      <c r="I9" s="63">
        <v>0</v>
      </c>
      <c r="J9" s="68">
        <v>0.08856481481481482</v>
      </c>
      <c r="K9" s="27">
        <f t="shared" si="0"/>
        <v>7652</v>
      </c>
      <c r="L9" s="31">
        <v>40</v>
      </c>
    </row>
    <row r="10" spans="1:12" ht="14.25">
      <c r="A10" s="27">
        <v>9</v>
      </c>
      <c r="B10" s="14" t="s">
        <v>190</v>
      </c>
      <c r="C10" s="27"/>
      <c r="D10" s="27"/>
      <c r="E10" s="27" t="s">
        <v>23</v>
      </c>
      <c r="F10" s="84">
        <v>1</v>
      </c>
      <c r="G10" s="84">
        <v>32</v>
      </c>
      <c r="H10" s="84">
        <v>4</v>
      </c>
      <c r="I10" s="63">
        <v>40</v>
      </c>
      <c r="J10" s="68">
        <v>0.09171296296296295</v>
      </c>
      <c r="K10" s="27">
        <f t="shared" si="0"/>
        <v>7924</v>
      </c>
      <c r="L10" s="31">
        <v>37</v>
      </c>
    </row>
    <row r="11" spans="1:12" ht="14.25">
      <c r="A11" s="27">
        <v>10</v>
      </c>
      <c r="B11" s="14" t="s">
        <v>156</v>
      </c>
      <c r="C11" s="27"/>
      <c r="D11" s="27"/>
      <c r="E11" s="27"/>
      <c r="F11" s="84">
        <v>2</v>
      </c>
      <c r="G11" s="84">
        <v>14</v>
      </c>
      <c r="H11" s="84">
        <v>41</v>
      </c>
      <c r="I11" s="63">
        <v>0</v>
      </c>
      <c r="J11" s="68">
        <v>0.0935300925925926</v>
      </c>
      <c r="K11" s="27">
        <f t="shared" si="0"/>
        <v>8081</v>
      </c>
      <c r="L11" s="31">
        <v>34</v>
      </c>
    </row>
    <row r="12" spans="1:12" ht="14.25">
      <c r="A12" s="27">
        <v>11</v>
      </c>
      <c r="B12" s="14" t="s">
        <v>191</v>
      </c>
      <c r="C12" s="27"/>
      <c r="D12" s="27"/>
      <c r="E12" s="27"/>
      <c r="F12" s="84">
        <v>1</v>
      </c>
      <c r="G12" s="84">
        <v>28</v>
      </c>
      <c r="H12" s="84">
        <v>59</v>
      </c>
      <c r="I12" s="63">
        <v>50</v>
      </c>
      <c r="J12" s="68">
        <v>0.09651620370370372</v>
      </c>
      <c r="K12" s="27">
        <f t="shared" si="0"/>
        <v>8339</v>
      </c>
      <c r="L12" s="31">
        <v>31</v>
      </c>
    </row>
    <row r="13" spans="1:12" ht="14.25">
      <c r="A13" s="27">
        <v>12</v>
      </c>
      <c r="B13" s="14" t="s">
        <v>170</v>
      </c>
      <c r="C13" s="27"/>
      <c r="D13" s="27"/>
      <c r="E13" s="27" t="s">
        <v>40</v>
      </c>
      <c r="F13" s="84">
        <v>2</v>
      </c>
      <c r="G13" s="84">
        <v>6</v>
      </c>
      <c r="H13" s="84">
        <v>2</v>
      </c>
      <c r="I13" s="63">
        <v>20</v>
      </c>
      <c r="J13" s="68">
        <v>0.10141203703703704</v>
      </c>
      <c r="K13" s="27">
        <f t="shared" si="0"/>
        <v>8762</v>
      </c>
      <c r="L13" s="31">
        <v>28</v>
      </c>
    </row>
    <row r="14" spans="1:12" ht="14.25">
      <c r="A14" s="27">
        <v>13</v>
      </c>
      <c r="B14" s="14" t="s">
        <v>148</v>
      </c>
      <c r="C14" s="27"/>
      <c r="D14" s="27"/>
      <c r="E14" s="27" t="s">
        <v>35</v>
      </c>
      <c r="F14" s="84">
        <v>2</v>
      </c>
      <c r="G14" s="84">
        <v>27</v>
      </c>
      <c r="H14" s="84">
        <v>6</v>
      </c>
      <c r="I14" s="63">
        <v>0</v>
      </c>
      <c r="J14" s="68">
        <v>0.10215277777777777</v>
      </c>
      <c r="K14" s="27">
        <f t="shared" si="0"/>
        <v>8826</v>
      </c>
      <c r="L14" s="31">
        <v>26</v>
      </c>
    </row>
    <row r="15" spans="1:12" ht="14.25">
      <c r="A15" s="27">
        <v>14</v>
      </c>
      <c r="B15" s="14" t="s">
        <v>164</v>
      </c>
      <c r="C15" s="27"/>
      <c r="D15" s="27"/>
      <c r="E15" s="27" t="s">
        <v>40</v>
      </c>
      <c r="F15" s="84">
        <v>2</v>
      </c>
      <c r="G15" s="84">
        <v>19</v>
      </c>
      <c r="H15" s="84">
        <v>30</v>
      </c>
      <c r="I15" s="63">
        <v>10</v>
      </c>
      <c r="J15" s="68">
        <v>0.10381944444444445</v>
      </c>
      <c r="K15" s="27">
        <f t="shared" si="0"/>
        <v>8970</v>
      </c>
      <c r="L15" s="31">
        <v>24</v>
      </c>
    </row>
    <row r="16" spans="1:12" ht="14.25">
      <c r="A16" s="27">
        <v>15</v>
      </c>
      <c r="B16" s="14" t="s">
        <v>192</v>
      </c>
      <c r="C16" s="27"/>
      <c r="D16" s="27"/>
      <c r="E16" s="27" t="s">
        <v>33</v>
      </c>
      <c r="F16" s="84">
        <v>1</v>
      </c>
      <c r="G16" s="84">
        <v>52</v>
      </c>
      <c r="H16" s="84">
        <v>15</v>
      </c>
      <c r="I16" s="63">
        <v>40</v>
      </c>
      <c r="J16" s="68">
        <v>0.10572916666666667</v>
      </c>
      <c r="K16" s="27">
        <f t="shared" si="0"/>
        <v>9135</v>
      </c>
      <c r="L16" s="31">
        <v>22</v>
      </c>
    </row>
    <row r="17" spans="1:12" ht="14.25">
      <c r="A17" s="27">
        <v>16</v>
      </c>
      <c r="B17" s="14" t="s">
        <v>155</v>
      </c>
      <c r="C17" s="27"/>
      <c r="D17" s="27"/>
      <c r="E17" s="27" t="s">
        <v>25</v>
      </c>
      <c r="F17" s="84">
        <v>1</v>
      </c>
      <c r="G17" s="84">
        <v>52</v>
      </c>
      <c r="H17" s="84">
        <v>57</v>
      </c>
      <c r="I17" s="63">
        <v>40</v>
      </c>
      <c r="J17" s="68">
        <v>0.10621527777777778</v>
      </c>
      <c r="K17" s="27">
        <f t="shared" si="0"/>
        <v>9177</v>
      </c>
      <c r="L17" s="31">
        <v>20</v>
      </c>
    </row>
    <row r="18" spans="1:12" ht="14.25">
      <c r="A18" s="27">
        <v>17</v>
      </c>
      <c r="B18" s="14" t="s">
        <v>193</v>
      </c>
      <c r="C18" s="27"/>
      <c r="D18" s="27"/>
      <c r="E18" s="27"/>
      <c r="F18" s="84">
        <v>1</v>
      </c>
      <c r="G18" s="84">
        <v>44</v>
      </c>
      <c r="H18" s="84">
        <v>17</v>
      </c>
      <c r="I18" s="63">
        <v>50</v>
      </c>
      <c r="J18" s="68">
        <v>0.10714120370370371</v>
      </c>
      <c r="K18" s="27">
        <f t="shared" si="0"/>
        <v>9257</v>
      </c>
      <c r="L18" s="31">
        <v>18</v>
      </c>
    </row>
    <row r="19" spans="1:12" ht="14.25">
      <c r="A19" s="27">
        <v>18</v>
      </c>
      <c r="B19" s="14" t="s">
        <v>171</v>
      </c>
      <c r="C19" s="27"/>
      <c r="D19" s="27"/>
      <c r="E19" s="27" t="s">
        <v>25</v>
      </c>
      <c r="F19" s="84">
        <v>2</v>
      </c>
      <c r="G19" s="84">
        <v>4</v>
      </c>
      <c r="H19" s="84">
        <v>58</v>
      </c>
      <c r="I19" s="63">
        <v>50</v>
      </c>
      <c r="J19" s="68">
        <v>0.12150462962962964</v>
      </c>
      <c r="K19" s="27">
        <f t="shared" si="0"/>
        <v>10498</v>
      </c>
      <c r="L19" s="31">
        <v>16</v>
      </c>
    </row>
    <row r="20" spans="1:12" ht="14.25">
      <c r="A20" s="27">
        <v>19</v>
      </c>
      <c r="B20" s="14" t="s">
        <v>194</v>
      </c>
      <c r="C20" s="27"/>
      <c r="D20" s="27"/>
      <c r="E20" s="27" t="s">
        <v>28</v>
      </c>
      <c r="F20" s="84">
        <v>2</v>
      </c>
      <c r="G20" s="84">
        <v>17</v>
      </c>
      <c r="H20" s="84">
        <v>2</v>
      </c>
      <c r="I20" s="63">
        <v>50</v>
      </c>
      <c r="J20" s="68">
        <v>0.12988425925925925</v>
      </c>
      <c r="K20" s="27">
        <f t="shared" si="0"/>
        <v>11222</v>
      </c>
      <c r="L20" s="31">
        <v>14</v>
      </c>
    </row>
    <row r="21" spans="1:12" ht="14.25">
      <c r="A21" s="27">
        <v>20</v>
      </c>
      <c r="B21" s="14" t="s">
        <v>168</v>
      </c>
      <c r="C21" s="27"/>
      <c r="D21" s="27"/>
      <c r="E21" s="27"/>
      <c r="F21" s="63">
        <v>3</v>
      </c>
      <c r="G21" s="63">
        <v>24</v>
      </c>
      <c r="H21" s="63">
        <v>45</v>
      </c>
      <c r="I21" s="63">
        <v>10</v>
      </c>
      <c r="J21" s="68">
        <v>0.14913194444444444</v>
      </c>
      <c r="K21" s="27">
        <f t="shared" si="0"/>
        <v>12885</v>
      </c>
      <c r="L21" s="31">
        <v>12</v>
      </c>
    </row>
    <row r="22" spans="1:12" ht="14.25">
      <c r="A22" s="46"/>
      <c r="B22" s="64"/>
      <c r="C22" s="46"/>
      <c r="D22" s="46"/>
      <c r="E22" s="46"/>
      <c r="F22" s="66"/>
      <c r="G22" s="66"/>
      <c r="H22" s="66"/>
      <c r="I22" s="66"/>
      <c r="J22" s="66"/>
      <c r="L22" s="67"/>
    </row>
    <row r="23" spans="1:8" ht="14.25">
      <c r="A23" s="46"/>
      <c r="B23" s="64"/>
      <c r="C23" s="46"/>
      <c r="D23" s="46"/>
      <c r="E23" s="46"/>
      <c r="F23" s="46"/>
      <c r="G23" s="46"/>
      <c r="H23" s="46"/>
    </row>
    <row r="24" spans="1:12" ht="14.25">
      <c r="A24" s="13" t="s">
        <v>16</v>
      </c>
      <c r="B24" s="13" t="s">
        <v>1</v>
      </c>
      <c r="C24" s="13" t="s">
        <v>3</v>
      </c>
      <c r="D24" s="13" t="s">
        <v>4</v>
      </c>
      <c r="E24" s="13" t="s">
        <v>5</v>
      </c>
      <c r="F24" s="96" t="s">
        <v>197</v>
      </c>
      <c r="G24" s="97"/>
      <c r="H24" s="98"/>
      <c r="I24" s="13" t="s">
        <v>185</v>
      </c>
      <c r="J24" s="13" t="s">
        <v>186</v>
      </c>
      <c r="K24" s="13" t="s">
        <v>186</v>
      </c>
      <c r="L24" s="13" t="s">
        <v>6</v>
      </c>
    </row>
    <row r="25" spans="1:12" ht="14.25">
      <c r="A25" s="27">
        <v>1</v>
      </c>
      <c r="B25" s="14" t="s">
        <v>173</v>
      </c>
      <c r="C25" s="27"/>
      <c r="D25" s="27"/>
      <c r="E25" s="27" t="s">
        <v>30</v>
      </c>
      <c r="F25" s="65">
        <v>2</v>
      </c>
      <c r="G25" s="65">
        <v>13</v>
      </c>
      <c r="H25" s="65">
        <v>11</v>
      </c>
      <c r="I25" s="63">
        <v>10</v>
      </c>
      <c r="J25" s="68">
        <v>0.09943287037037037</v>
      </c>
      <c r="K25" s="27">
        <f aca="true" t="shared" si="1" ref="K25:K31">I25*60+H25+G25*60+F25*3600</f>
        <v>8591</v>
      </c>
      <c r="L25" s="27">
        <v>100</v>
      </c>
    </row>
    <row r="26" spans="1:12" ht="14.25">
      <c r="A26" s="27">
        <v>2</v>
      </c>
      <c r="B26" s="14" t="s">
        <v>195</v>
      </c>
      <c r="C26" s="27"/>
      <c r="D26" s="27"/>
      <c r="E26" s="27"/>
      <c r="F26" s="84">
        <v>1</v>
      </c>
      <c r="G26" s="84">
        <v>34</v>
      </c>
      <c r="H26" s="84">
        <v>12</v>
      </c>
      <c r="I26" s="63">
        <v>50</v>
      </c>
      <c r="J26" s="68">
        <v>0.10013888888888889</v>
      </c>
      <c r="K26" s="27">
        <f t="shared" si="1"/>
        <v>8652</v>
      </c>
      <c r="L26" s="27">
        <v>80</v>
      </c>
    </row>
    <row r="27" spans="1:12" ht="14.25">
      <c r="A27" s="27">
        <v>3</v>
      </c>
      <c r="B27" s="14" t="s">
        <v>174</v>
      </c>
      <c r="C27" s="27"/>
      <c r="D27" s="27"/>
      <c r="E27" s="27" t="s">
        <v>20</v>
      </c>
      <c r="F27" s="65">
        <v>1</v>
      </c>
      <c r="G27" s="65">
        <v>53</v>
      </c>
      <c r="H27" s="65">
        <v>49</v>
      </c>
      <c r="I27" s="63">
        <v>50</v>
      </c>
      <c r="J27" s="68">
        <v>0.11376157407407407</v>
      </c>
      <c r="K27" s="27">
        <f t="shared" si="1"/>
        <v>9829</v>
      </c>
      <c r="L27" s="27">
        <v>65</v>
      </c>
    </row>
    <row r="28" spans="1:12" ht="14.25">
      <c r="A28" s="27">
        <v>4</v>
      </c>
      <c r="B28" s="14" t="s">
        <v>177</v>
      </c>
      <c r="C28" s="27"/>
      <c r="D28" s="27"/>
      <c r="E28" s="27" t="s">
        <v>32</v>
      </c>
      <c r="F28" s="65">
        <v>2</v>
      </c>
      <c r="G28" s="65">
        <v>36</v>
      </c>
      <c r="H28" s="65">
        <v>30</v>
      </c>
      <c r="I28" s="63">
        <v>10</v>
      </c>
      <c r="J28" s="68">
        <v>0.11562499999999999</v>
      </c>
      <c r="K28" s="27">
        <f t="shared" si="1"/>
        <v>9990</v>
      </c>
      <c r="L28" s="27">
        <v>55</v>
      </c>
    </row>
    <row r="29" spans="1:12" ht="14.25">
      <c r="A29" s="27">
        <v>5</v>
      </c>
      <c r="B29" s="14" t="s">
        <v>176</v>
      </c>
      <c r="C29" s="27"/>
      <c r="D29" s="27"/>
      <c r="E29" s="27"/>
      <c r="F29" s="65">
        <v>1</v>
      </c>
      <c r="G29" s="65">
        <v>58</v>
      </c>
      <c r="H29" s="65">
        <v>26</v>
      </c>
      <c r="I29" s="63">
        <v>50</v>
      </c>
      <c r="J29" s="68">
        <v>0.1169675925925926</v>
      </c>
      <c r="K29" s="27">
        <f t="shared" si="1"/>
        <v>10106</v>
      </c>
      <c r="L29" s="31">
        <v>51</v>
      </c>
    </row>
    <row r="30" spans="1:12" ht="14.25">
      <c r="A30" s="27">
        <v>6</v>
      </c>
      <c r="B30" s="14" t="s">
        <v>182</v>
      </c>
      <c r="C30" s="27"/>
      <c r="D30" s="27"/>
      <c r="E30" s="27"/>
      <c r="F30" s="65">
        <v>2</v>
      </c>
      <c r="G30" s="65">
        <v>45</v>
      </c>
      <c r="H30" s="65">
        <v>21</v>
      </c>
      <c r="I30" s="63">
        <v>30</v>
      </c>
      <c r="J30" s="68">
        <v>0.13565972222222222</v>
      </c>
      <c r="K30" s="27">
        <f t="shared" si="1"/>
        <v>11721</v>
      </c>
      <c r="L30" s="31">
        <v>47</v>
      </c>
    </row>
    <row r="31" spans="1:12" ht="14.25">
      <c r="A31" s="27">
        <v>7</v>
      </c>
      <c r="B31" s="14" t="s">
        <v>196</v>
      </c>
      <c r="C31" s="27"/>
      <c r="D31" s="27"/>
      <c r="E31" s="27"/>
      <c r="F31" s="65">
        <v>3</v>
      </c>
      <c r="G31" s="65">
        <v>24</v>
      </c>
      <c r="H31" s="65">
        <v>26</v>
      </c>
      <c r="I31" s="63">
        <v>30</v>
      </c>
      <c r="J31" s="68">
        <v>0.1628009259259259</v>
      </c>
      <c r="K31" s="27">
        <f t="shared" si="1"/>
        <v>14066</v>
      </c>
      <c r="L31" s="31">
        <v>43</v>
      </c>
    </row>
    <row r="32" spans="1:8" ht="14.25">
      <c r="A32" s="46"/>
      <c r="B32" s="64"/>
      <c r="C32" s="46"/>
      <c r="D32" s="46"/>
      <c r="E32" s="46"/>
      <c r="F32" s="46"/>
      <c r="G32" s="46"/>
      <c r="H32" s="46"/>
    </row>
    <row r="33" spans="1:8" ht="14.25">
      <c r="A33" s="46"/>
      <c r="B33" s="64"/>
      <c r="C33" s="46"/>
      <c r="D33" s="46"/>
      <c r="E33" s="46"/>
      <c r="F33" s="46"/>
      <c r="G33" s="46"/>
      <c r="H33" s="46"/>
    </row>
    <row r="34" spans="1:8" ht="14.25">
      <c r="A34" s="46"/>
      <c r="B34" s="64"/>
      <c r="C34" s="46"/>
      <c r="D34" s="46"/>
      <c r="E34" s="46"/>
      <c r="F34" s="46"/>
      <c r="G34" s="46"/>
      <c r="H34" s="46"/>
    </row>
    <row r="35" spans="1:8" ht="14.25">
      <c r="A35" s="46"/>
      <c r="B35" s="64"/>
      <c r="C35" s="46"/>
      <c r="D35" s="46"/>
      <c r="E35" s="46"/>
      <c r="F35" s="46"/>
      <c r="G35" s="46"/>
      <c r="H35" s="46"/>
    </row>
    <row r="36" spans="1:8" ht="14.25">
      <c r="A36" s="46"/>
      <c r="B36" s="64"/>
      <c r="C36" s="46"/>
      <c r="D36" s="46"/>
      <c r="E36" s="46"/>
      <c r="F36" s="46"/>
      <c r="G36" s="46"/>
      <c r="H36" s="46"/>
    </row>
    <row r="37" spans="1:8" ht="14.25">
      <c r="A37" s="46"/>
      <c r="B37" s="64"/>
      <c r="C37" s="46"/>
      <c r="D37" s="46"/>
      <c r="E37" s="46"/>
      <c r="F37" s="46"/>
      <c r="G37" s="46"/>
      <c r="H37" s="46"/>
    </row>
    <row r="38" spans="1:8" ht="14.25">
      <c r="A38" s="46"/>
      <c r="B38" s="64"/>
      <c r="C38" s="46"/>
      <c r="D38" s="46"/>
      <c r="E38" s="46"/>
      <c r="F38" s="46"/>
      <c r="G38" s="46"/>
      <c r="H38" s="46"/>
    </row>
    <row r="39" spans="1:8" ht="14.25">
      <c r="A39" s="46"/>
      <c r="B39" s="64"/>
      <c r="C39" s="46"/>
      <c r="D39" s="46"/>
      <c r="E39" s="46"/>
      <c r="F39" s="46"/>
      <c r="G39" s="46"/>
      <c r="H39" s="46"/>
    </row>
    <row r="40" spans="1:8" ht="14.25">
      <c r="A40" s="46"/>
      <c r="B40" s="64"/>
      <c r="C40" s="46"/>
      <c r="D40" s="46"/>
      <c r="E40" s="46"/>
      <c r="F40" s="46"/>
      <c r="G40" s="46"/>
      <c r="H40" s="46"/>
    </row>
    <row r="41" spans="1:8" ht="14.25">
      <c r="A41" s="46"/>
      <c r="B41" s="64"/>
      <c r="C41" s="46"/>
      <c r="D41" s="46"/>
      <c r="E41" s="46"/>
      <c r="F41" s="46"/>
      <c r="G41" s="46"/>
      <c r="H41" s="46"/>
    </row>
    <row r="42" spans="1:8" ht="14.25">
      <c r="A42" s="46"/>
      <c r="B42" s="64"/>
      <c r="C42" s="46"/>
      <c r="D42" s="46"/>
      <c r="E42" s="46"/>
      <c r="F42" s="46"/>
      <c r="G42" s="46"/>
      <c r="H42" s="46"/>
    </row>
    <row r="43" spans="1:8" ht="14.25">
      <c r="A43" s="46"/>
      <c r="B43" s="64"/>
      <c r="C43" s="46"/>
      <c r="D43" s="46"/>
      <c r="E43" s="46"/>
      <c r="F43" s="46"/>
      <c r="G43" s="46"/>
      <c r="H43" s="46"/>
    </row>
    <row r="44" spans="1:8" ht="14.25">
      <c r="A44" s="46"/>
      <c r="B44" s="64"/>
      <c r="C44" s="46"/>
      <c r="D44" s="46"/>
      <c r="E44" s="46"/>
      <c r="F44" s="46"/>
      <c r="G44" s="46"/>
      <c r="H44" s="46"/>
    </row>
    <row r="45" spans="1:8" ht="14.25">
      <c r="A45" s="46"/>
      <c r="B45" s="64"/>
      <c r="C45" s="46"/>
      <c r="D45" s="46"/>
      <c r="E45" s="46"/>
      <c r="F45" s="46"/>
      <c r="G45" s="46"/>
      <c r="H45" s="46"/>
    </row>
    <row r="46" spans="1:8" ht="14.25">
      <c r="A46" s="46"/>
      <c r="B46" s="64"/>
      <c r="C46" s="46"/>
      <c r="D46" s="46"/>
      <c r="E46" s="46"/>
      <c r="F46" s="46"/>
      <c r="G46" s="46"/>
      <c r="H46" s="46"/>
    </row>
    <row r="47" spans="1:8" ht="14.25">
      <c r="A47" s="46"/>
      <c r="B47" s="64"/>
      <c r="C47" s="46"/>
      <c r="D47" s="46"/>
      <c r="E47" s="46"/>
      <c r="F47" s="46"/>
      <c r="G47" s="46"/>
      <c r="H47" s="46"/>
    </row>
    <row r="48" spans="1:8" ht="14.25">
      <c r="A48" s="46"/>
      <c r="B48" s="64"/>
      <c r="C48" s="46"/>
      <c r="D48" s="46"/>
      <c r="E48" s="46"/>
      <c r="F48" s="46"/>
      <c r="G48" s="46"/>
      <c r="H48" s="46"/>
    </row>
    <row r="49" spans="1:8" ht="14.25">
      <c r="A49" s="46"/>
      <c r="B49" s="64"/>
      <c r="C49" s="46"/>
      <c r="D49" s="46"/>
      <c r="E49" s="46"/>
      <c r="F49" s="46"/>
      <c r="G49" s="46"/>
      <c r="H49" s="46"/>
    </row>
    <row r="50" spans="1:8" ht="14.25">
      <c r="A50" s="46"/>
      <c r="B50" s="64"/>
      <c r="C50" s="46"/>
      <c r="D50" s="46"/>
      <c r="E50" s="46"/>
      <c r="F50" s="46"/>
      <c r="G50" s="46"/>
      <c r="H50" s="46"/>
    </row>
    <row r="51" spans="1:8" ht="14.25">
      <c r="A51" s="46"/>
      <c r="B51" s="64"/>
      <c r="C51" s="46"/>
      <c r="D51" s="46"/>
      <c r="E51" s="46"/>
      <c r="F51" s="46"/>
      <c r="G51" s="46"/>
      <c r="H51" s="46"/>
    </row>
    <row r="52" spans="1:8" ht="14.25">
      <c r="A52" s="46"/>
      <c r="B52" s="64"/>
      <c r="C52" s="46"/>
      <c r="D52" s="46"/>
      <c r="E52" s="46"/>
      <c r="F52" s="46"/>
      <c r="G52" s="46"/>
      <c r="H52" s="46"/>
    </row>
    <row r="53" spans="1:8" ht="14.25">
      <c r="A53" s="46"/>
      <c r="B53" s="64"/>
      <c r="C53" s="46"/>
      <c r="D53" s="46"/>
      <c r="E53" s="46"/>
      <c r="F53" s="46"/>
      <c r="G53" s="46"/>
      <c r="H53" s="46"/>
    </row>
    <row r="54" spans="1:8" ht="14.25">
      <c r="A54" s="46"/>
      <c r="B54" s="64"/>
      <c r="C54" s="46"/>
      <c r="D54" s="46"/>
      <c r="E54" s="46"/>
      <c r="F54" s="46"/>
      <c r="G54" s="46"/>
      <c r="H54" s="46"/>
    </row>
    <row r="55" spans="1:8" ht="14.25">
      <c r="A55" s="46"/>
      <c r="B55" s="64"/>
      <c r="C55" s="46"/>
      <c r="D55" s="46"/>
      <c r="E55" s="46"/>
      <c r="F55" s="46"/>
      <c r="G55" s="46"/>
      <c r="H55" s="46"/>
    </row>
    <row r="56" spans="1:8" ht="14.25">
      <c r="A56" s="46"/>
      <c r="B56" s="64"/>
      <c r="C56" s="46"/>
      <c r="D56" s="46"/>
      <c r="E56" s="46"/>
      <c r="F56" s="46"/>
      <c r="G56" s="46"/>
      <c r="H56" s="46"/>
    </row>
    <row r="57" spans="1:8" ht="14.25">
      <c r="A57" s="46"/>
      <c r="B57" s="64"/>
      <c r="C57" s="46"/>
      <c r="D57" s="46"/>
      <c r="E57" s="46"/>
      <c r="F57" s="46"/>
      <c r="G57" s="46"/>
      <c r="H57" s="46"/>
    </row>
  </sheetData>
  <sheetProtection/>
  <mergeCells count="2">
    <mergeCell ref="F1:H1"/>
    <mergeCell ref="F24:H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50" customWidth="1"/>
    <col min="2" max="2" width="14.28125" style="0" bestFit="1" customWidth="1"/>
    <col min="3" max="3" width="6.57421875" style="50" bestFit="1" customWidth="1"/>
    <col min="4" max="4" width="8.140625" style="50" bestFit="1" customWidth="1"/>
    <col min="5" max="5" width="8.00390625" style="50" customWidth="1"/>
    <col min="6" max="6" width="6.57421875" style="50" bestFit="1" customWidth="1"/>
    <col min="7" max="7" width="8.140625" style="50" bestFit="1" customWidth="1"/>
    <col min="8" max="9" width="9.140625" style="50" customWidth="1"/>
    <col min="10" max="10" width="8.140625" style="50" bestFit="1" customWidth="1"/>
    <col min="11" max="11" width="6.28125" style="50" customWidth="1"/>
    <col min="12" max="12" width="6.57421875" style="50" bestFit="1" customWidth="1"/>
    <col min="13" max="13" width="5.7109375" style="50" customWidth="1"/>
    <col min="14" max="15" width="5.7109375" style="0" customWidth="1"/>
    <col min="16" max="16" width="0" style="0" hidden="1" customWidth="1"/>
    <col min="17" max="17" width="8.140625" style="0" bestFit="1" customWidth="1"/>
    <col min="18" max="18" width="6.28125" style="0" customWidth="1"/>
    <col min="19" max="19" width="9.140625" style="50" customWidth="1"/>
    <col min="20" max="21" width="9.140625" style="1" customWidth="1"/>
  </cols>
  <sheetData>
    <row r="1" spans="1:21" ht="15" customHeight="1">
      <c r="A1" s="50">
        <v>1000</v>
      </c>
      <c r="C1" s="89" t="s">
        <v>198</v>
      </c>
      <c r="D1" s="89"/>
      <c r="E1" s="89"/>
      <c r="F1" s="89" t="s">
        <v>199</v>
      </c>
      <c r="G1" s="89"/>
      <c r="H1" s="89"/>
      <c r="I1" s="94" t="s">
        <v>200</v>
      </c>
      <c r="J1" s="100"/>
      <c r="K1" s="95"/>
      <c r="L1" s="94" t="s">
        <v>201</v>
      </c>
      <c r="M1" s="100"/>
      <c r="N1" s="100"/>
      <c r="O1" s="100"/>
      <c r="P1" s="100"/>
      <c r="Q1" s="100"/>
      <c r="R1" s="95"/>
      <c r="S1" s="99" t="s">
        <v>202</v>
      </c>
      <c r="T1" s="99" t="s">
        <v>204</v>
      </c>
      <c r="U1" s="99" t="s">
        <v>203</v>
      </c>
    </row>
    <row r="2" spans="1:21" s="50" customFormat="1" ht="14.25">
      <c r="A2" s="30" t="s">
        <v>16</v>
      </c>
      <c r="B2" s="30" t="s">
        <v>1</v>
      </c>
      <c r="C2" s="30" t="s">
        <v>205</v>
      </c>
      <c r="D2" s="30" t="s">
        <v>206</v>
      </c>
      <c r="E2" s="30" t="s">
        <v>6</v>
      </c>
      <c r="F2" s="30" t="s">
        <v>205</v>
      </c>
      <c r="G2" s="30" t="s">
        <v>206</v>
      </c>
      <c r="H2" s="30" t="s">
        <v>6</v>
      </c>
      <c r="I2" s="30" t="s">
        <v>205</v>
      </c>
      <c r="J2" s="30" t="s">
        <v>206</v>
      </c>
      <c r="K2" s="30" t="s">
        <v>6</v>
      </c>
      <c r="L2" s="30" t="s">
        <v>205</v>
      </c>
      <c r="M2" s="30" t="s">
        <v>207</v>
      </c>
      <c r="N2" s="30" t="s">
        <v>208</v>
      </c>
      <c r="O2" s="30" t="s">
        <v>209</v>
      </c>
      <c r="P2" s="30" t="s">
        <v>210</v>
      </c>
      <c r="Q2" s="30" t="s">
        <v>206</v>
      </c>
      <c r="R2" s="30" t="s">
        <v>6</v>
      </c>
      <c r="S2" s="99"/>
      <c r="T2" s="99"/>
      <c r="U2" s="99"/>
    </row>
    <row r="3" spans="1:21" ht="14.25">
      <c r="A3" s="34">
        <v>1</v>
      </c>
      <c r="B3" s="47" t="s">
        <v>152</v>
      </c>
      <c r="C3" s="34">
        <v>1</v>
      </c>
      <c r="D3" s="34">
        <v>30</v>
      </c>
      <c r="E3" s="69">
        <f aca="true" t="shared" si="0" ref="E3:E11">D3*E$12</f>
        <v>144.23076923076923</v>
      </c>
      <c r="F3" s="34">
        <v>4</v>
      </c>
      <c r="G3" s="34">
        <v>208</v>
      </c>
      <c r="H3" s="69">
        <f>G3*$H$12</f>
        <v>144.6453407510431</v>
      </c>
      <c r="I3" s="34">
        <v>2</v>
      </c>
      <c r="J3" s="53">
        <v>33.5</v>
      </c>
      <c r="K3" s="69">
        <f aca="true" t="shared" si="1" ref="K3:K11">J3*K$12</f>
        <v>158.0188679245283</v>
      </c>
      <c r="L3" s="70">
        <v>1</v>
      </c>
      <c r="M3" s="70">
        <v>1</v>
      </c>
      <c r="N3" s="34">
        <v>45</v>
      </c>
      <c r="O3" s="34">
        <v>55</v>
      </c>
      <c r="P3" s="34">
        <f>O3+N3*60+M3*3600</f>
        <v>6355</v>
      </c>
      <c r="Q3" s="34">
        <f aca="true" t="shared" si="2" ref="Q3:Q11">$P$12-P3</f>
        <v>8045</v>
      </c>
      <c r="R3" s="69">
        <f aca="true" t="shared" si="3" ref="R3:R11">$R$12*Q3</f>
        <v>149.91707507966382</v>
      </c>
      <c r="S3" s="53">
        <f aca="true" t="shared" si="4" ref="S3:S11">E3+H3+K3+R3</f>
        <v>596.8120529860045</v>
      </c>
      <c r="T3" s="27">
        <f aca="true" t="shared" si="5" ref="T3:T11">C3*F3*I3*L3</f>
        <v>8</v>
      </c>
      <c r="U3" s="63">
        <f aca="true" t="shared" si="6" ref="U3:U11">C3+F3+I3+L3</f>
        <v>8</v>
      </c>
    </row>
    <row r="4" spans="1:21" ht="14.25">
      <c r="A4" s="34">
        <v>2</v>
      </c>
      <c r="B4" s="47" t="s">
        <v>148</v>
      </c>
      <c r="C4" s="34">
        <v>3</v>
      </c>
      <c r="D4" s="34">
        <v>27</v>
      </c>
      <c r="E4" s="69">
        <f t="shared" si="0"/>
        <v>129.8076923076923</v>
      </c>
      <c r="F4" s="34">
        <v>1.5</v>
      </c>
      <c r="G4" s="34">
        <v>238</v>
      </c>
      <c r="H4" s="69">
        <f aca="true" t="shared" si="7" ref="H4:H11">G4*$H$12</f>
        <v>165.50764951321278</v>
      </c>
      <c r="I4" s="34">
        <v>1</v>
      </c>
      <c r="J4" s="34">
        <v>40</v>
      </c>
      <c r="K4" s="69">
        <f t="shared" si="1"/>
        <v>188.67924528301887</v>
      </c>
      <c r="L4" s="70">
        <v>7</v>
      </c>
      <c r="M4" s="70">
        <v>2</v>
      </c>
      <c r="N4" s="34">
        <v>27</v>
      </c>
      <c r="O4" s="34">
        <v>6</v>
      </c>
      <c r="P4" s="34">
        <f aca="true" t="shared" si="8" ref="P4:P11">O4+N4*60+M4*3600</f>
        <v>8826</v>
      </c>
      <c r="Q4" s="34">
        <f t="shared" si="2"/>
        <v>5574</v>
      </c>
      <c r="R4" s="69">
        <f t="shared" si="3"/>
        <v>103.87045077613998</v>
      </c>
      <c r="S4" s="53">
        <f t="shared" si="4"/>
        <v>587.8650378800639</v>
      </c>
      <c r="T4" s="27">
        <f t="shared" si="5"/>
        <v>31.5</v>
      </c>
      <c r="U4" s="63">
        <f t="shared" si="6"/>
        <v>12.5</v>
      </c>
    </row>
    <row r="5" spans="1:21" ht="14.25">
      <c r="A5" s="34">
        <v>3</v>
      </c>
      <c r="B5" s="47" t="s">
        <v>153</v>
      </c>
      <c r="C5" s="34">
        <v>2</v>
      </c>
      <c r="D5" s="34">
        <v>27</v>
      </c>
      <c r="E5" s="69">
        <f t="shared" si="0"/>
        <v>129.8076923076923</v>
      </c>
      <c r="F5" s="34">
        <v>3</v>
      </c>
      <c r="G5" s="34">
        <v>210</v>
      </c>
      <c r="H5" s="69">
        <f t="shared" si="7"/>
        <v>146.03616133518776</v>
      </c>
      <c r="I5" s="34">
        <v>3</v>
      </c>
      <c r="J5" s="34">
        <v>32</v>
      </c>
      <c r="K5" s="69">
        <f t="shared" si="1"/>
        <v>150.9433962264151</v>
      </c>
      <c r="L5" s="70">
        <v>2</v>
      </c>
      <c r="M5" s="70">
        <v>1</v>
      </c>
      <c r="N5" s="34">
        <v>57</v>
      </c>
      <c r="O5" s="34">
        <v>54</v>
      </c>
      <c r="P5" s="34">
        <f t="shared" si="8"/>
        <v>7074</v>
      </c>
      <c r="Q5" s="34">
        <f t="shared" si="2"/>
        <v>7326</v>
      </c>
      <c r="R5" s="69">
        <f t="shared" si="3"/>
        <v>136.51864413096547</v>
      </c>
      <c r="S5" s="53">
        <f t="shared" si="4"/>
        <v>563.3058940002607</v>
      </c>
      <c r="T5" s="27">
        <f t="shared" si="5"/>
        <v>36</v>
      </c>
      <c r="U5" s="63">
        <f t="shared" si="6"/>
        <v>10</v>
      </c>
    </row>
    <row r="6" spans="1:21" ht="14.25">
      <c r="A6" s="34">
        <v>4</v>
      </c>
      <c r="B6" s="47" t="s">
        <v>159</v>
      </c>
      <c r="C6" s="34">
        <v>6</v>
      </c>
      <c r="D6" s="34">
        <v>22</v>
      </c>
      <c r="E6" s="69">
        <f t="shared" si="0"/>
        <v>105.76923076923076</v>
      </c>
      <c r="F6" s="34">
        <v>1.5</v>
      </c>
      <c r="G6" s="34">
        <v>238</v>
      </c>
      <c r="H6" s="69">
        <f t="shared" si="7"/>
        <v>165.50764951321278</v>
      </c>
      <c r="I6" s="34">
        <v>5</v>
      </c>
      <c r="J6" s="34">
        <v>29</v>
      </c>
      <c r="K6" s="69">
        <f t="shared" si="1"/>
        <v>136.7924528301887</v>
      </c>
      <c r="L6" s="70">
        <v>4</v>
      </c>
      <c r="M6" s="70">
        <v>2</v>
      </c>
      <c r="N6" s="34">
        <v>6</v>
      </c>
      <c r="O6" s="34">
        <v>44</v>
      </c>
      <c r="P6" s="34">
        <f t="shared" si="8"/>
        <v>7604</v>
      </c>
      <c r="Q6" s="34">
        <f t="shared" si="2"/>
        <v>6796</v>
      </c>
      <c r="R6" s="69">
        <f t="shared" si="3"/>
        <v>126.64219294485957</v>
      </c>
      <c r="S6" s="53">
        <f t="shared" si="4"/>
        <v>534.7115260574917</v>
      </c>
      <c r="T6" s="27">
        <f t="shared" si="5"/>
        <v>180</v>
      </c>
      <c r="U6" s="63">
        <f t="shared" si="6"/>
        <v>16.5</v>
      </c>
    </row>
    <row r="7" spans="1:21" ht="14.25">
      <c r="A7" s="34">
        <v>5</v>
      </c>
      <c r="B7" s="47" t="s">
        <v>156</v>
      </c>
      <c r="C7" s="34">
        <v>4</v>
      </c>
      <c r="D7" s="34">
        <v>26</v>
      </c>
      <c r="E7" s="69">
        <f t="shared" si="0"/>
        <v>125</v>
      </c>
      <c r="F7" s="34">
        <v>8.5</v>
      </c>
      <c r="G7" s="34">
        <v>85</v>
      </c>
      <c r="H7" s="69">
        <f t="shared" si="7"/>
        <v>59.109874826147426</v>
      </c>
      <c r="I7" s="34">
        <v>4</v>
      </c>
      <c r="J7" s="53">
        <v>28.5</v>
      </c>
      <c r="K7" s="69">
        <f t="shared" si="1"/>
        <v>134.43396226415095</v>
      </c>
      <c r="L7" s="70">
        <v>5</v>
      </c>
      <c r="M7" s="70">
        <v>2</v>
      </c>
      <c r="N7" s="34">
        <v>14</v>
      </c>
      <c r="O7" s="34">
        <v>41</v>
      </c>
      <c r="P7" s="34">
        <f t="shared" si="8"/>
        <v>8081</v>
      </c>
      <c r="Q7" s="34">
        <f t="shared" si="2"/>
        <v>6319</v>
      </c>
      <c r="R7" s="69">
        <f t="shared" si="3"/>
        <v>117.75338687736428</v>
      </c>
      <c r="S7" s="53">
        <f t="shared" si="4"/>
        <v>436.29722396766266</v>
      </c>
      <c r="T7" s="27">
        <f t="shared" si="5"/>
        <v>680</v>
      </c>
      <c r="U7" s="63">
        <f t="shared" si="6"/>
        <v>21.5</v>
      </c>
    </row>
    <row r="8" spans="1:21" ht="14.25">
      <c r="A8" s="34">
        <v>6</v>
      </c>
      <c r="B8" s="47" t="s">
        <v>162</v>
      </c>
      <c r="C8" s="34">
        <v>8</v>
      </c>
      <c r="D8" s="34">
        <v>21</v>
      </c>
      <c r="E8" s="69">
        <f t="shared" si="0"/>
        <v>100.96153846153845</v>
      </c>
      <c r="F8" s="34">
        <v>5.5</v>
      </c>
      <c r="G8" s="34">
        <v>136</v>
      </c>
      <c r="H8" s="69">
        <f t="shared" si="7"/>
        <v>94.57579972183588</v>
      </c>
      <c r="I8" s="34">
        <v>8</v>
      </c>
      <c r="J8" s="53">
        <v>21.5</v>
      </c>
      <c r="K8" s="69">
        <f t="shared" si="1"/>
        <v>101.41509433962264</v>
      </c>
      <c r="L8" s="70">
        <v>3</v>
      </c>
      <c r="M8" s="70">
        <v>2</v>
      </c>
      <c r="N8" s="34">
        <v>3</v>
      </c>
      <c r="O8" s="34">
        <v>0</v>
      </c>
      <c r="P8" s="34">
        <f t="shared" si="8"/>
        <v>7380</v>
      </c>
      <c r="Q8" s="34">
        <f t="shared" si="2"/>
        <v>7020</v>
      </c>
      <c r="R8" s="69">
        <f t="shared" si="3"/>
        <v>130.8163911820062</v>
      </c>
      <c r="S8" s="53">
        <f t="shared" si="4"/>
        <v>427.76882370500323</v>
      </c>
      <c r="T8" s="27">
        <f t="shared" si="5"/>
        <v>1056</v>
      </c>
      <c r="U8" s="63">
        <f t="shared" si="6"/>
        <v>24.5</v>
      </c>
    </row>
    <row r="9" spans="1:21" ht="14.25">
      <c r="A9" s="34">
        <v>7</v>
      </c>
      <c r="B9" s="47" t="s">
        <v>164</v>
      </c>
      <c r="C9" s="34">
        <v>7</v>
      </c>
      <c r="D9" s="34">
        <v>21</v>
      </c>
      <c r="E9" s="69">
        <f t="shared" si="0"/>
        <v>100.96153846153845</v>
      </c>
      <c r="F9" s="34">
        <v>8.5</v>
      </c>
      <c r="G9" s="34">
        <v>85</v>
      </c>
      <c r="H9" s="69">
        <f t="shared" si="7"/>
        <v>59.109874826147426</v>
      </c>
      <c r="I9" s="34">
        <v>9</v>
      </c>
      <c r="J9" s="34">
        <v>14</v>
      </c>
      <c r="K9" s="69">
        <f t="shared" si="1"/>
        <v>66.0377358490566</v>
      </c>
      <c r="L9" s="70">
        <v>8</v>
      </c>
      <c r="M9" s="70">
        <v>2</v>
      </c>
      <c r="N9" s="34">
        <v>29</v>
      </c>
      <c r="O9" s="34">
        <v>30</v>
      </c>
      <c r="P9" s="34">
        <f t="shared" si="8"/>
        <v>8970</v>
      </c>
      <c r="Q9" s="34">
        <f t="shared" si="2"/>
        <v>5430</v>
      </c>
      <c r="R9" s="69">
        <f t="shared" si="3"/>
        <v>101.18703762368857</v>
      </c>
      <c r="S9" s="53">
        <f t="shared" si="4"/>
        <v>327.29618676043106</v>
      </c>
      <c r="T9" s="27">
        <f t="shared" si="5"/>
        <v>4284</v>
      </c>
      <c r="U9" s="63">
        <f t="shared" si="6"/>
        <v>32.5</v>
      </c>
    </row>
    <row r="10" spans="1:21" ht="14.25">
      <c r="A10" s="34">
        <v>8</v>
      </c>
      <c r="B10" s="47" t="s">
        <v>170</v>
      </c>
      <c r="C10" s="34">
        <v>9</v>
      </c>
      <c r="D10" s="34">
        <v>18</v>
      </c>
      <c r="E10" s="69">
        <f t="shared" si="0"/>
        <v>86.53846153846153</v>
      </c>
      <c r="F10" s="34">
        <v>5.5</v>
      </c>
      <c r="G10" s="34">
        <v>136</v>
      </c>
      <c r="H10" s="69">
        <f t="shared" si="7"/>
        <v>94.57579972183588</v>
      </c>
      <c r="I10" s="34">
        <v>11</v>
      </c>
      <c r="J10" s="53">
        <v>6.5</v>
      </c>
      <c r="K10" s="69">
        <f t="shared" si="1"/>
        <v>30.660377358490567</v>
      </c>
      <c r="L10" s="70">
        <v>6</v>
      </c>
      <c r="M10" s="70">
        <v>2</v>
      </c>
      <c r="N10" s="34">
        <v>26</v>
      </c>
      <c r="O10" s="34">
        <v>2</v>
      </c>
      <c r="P10" s="34">
        <f t="shared" si="8"/>
        <v>8762</v>
      </c>
      <c r="Q10" s="34">
        <f t="shared" si="2"/>
        <v>5638</v>
      </c>
      <c r="R10" s="69">
        <f t="shared" si="3"/>
        <v>105.06307884389616</v>
      </c>
      <c r="S10" s="53">
        <f t="shared" si="4"/>
        <v>316.83771746268417</v>
      </c>
      <c r="T10" s="27">
        <f t="shared" si="5"/>
        <v>3267</v>
      </c>
      <c r="U10" s="63">
        <f t="shared" si="6"/>
        <v>31.5</v>
      </c>
    </row>
    <row r="11" spans="1:21" ht="14.25">
      <c r="A11" s="34">
        <v>9</v>
      </c>
      <c r="B11" s="47" t="s">
        <v>168</v>
      </c>
      <c r="C11" s="34">
        <v>11</v>
      </c>
      <c r="D11" s="34">
        <v>16</v>
      </c>
      <c r="E11" s="69">
        <f t="shared" si="0"/>
        <v>76.92307692307692</v>
      </c>
      <c r="F11" s="34">
        <v>7</v>
      </c>
      <c r="G11" s="34">
        <v>102</v>
      </c>
      <c r="H11" s="69">
        <f t="shared" si="7"/>
        <v>70.9318497913769</v>
      </c>
      <c r="I11" s="34">
        <v>10</v>
      </c>
      <c r="J11" s="53">
        <v>7</v>
      </c>
      <c r="K11" s="69">
        <f t="shared" si="1"/>
        <v>33.0188679245283</v>
      </c>
      <c r="L11" s="70">
        <v>9</v>
      </c>
      <c r="M11" s="70">
        <v>3</v>
      </c>
      <c r="N11" s="34">
        <v>34</v>
      </c>
      <c r="O11" s="34">
        <v>45</v>
      </c>
      <c r="P11" s="34">
        <f t="shared" si="8"/>
        <v>12885</v>
      </c>
      <c r="Q11" s="34">
        <f t="shared" si="2"/>
        <v>1515</v>
      </c>
      <c r="R11" s="69">
        <f t="shared" si="3"/>
        <v>28.231742541415873</v>
      </c>
      <c r="S11" s="53">
        <f t="shared" si="4"/>
        <v>209.10553718039802</v>
      </c>
      <c r="T11" s="27">
        <f t="shared" si="5"/>
        <v>6930</v>
      </c>
      <c r="U11" s="63">
        <f t="shared" si="6"/>
        <v>37</v>
      </c>
    </row>
    <row r="12" spans="1:19" ht="14.25" hidden="1">
      <c r="A12" s="36"/>
      <c r="B12" s="44"/>
      <c r="C12" s="36"/>
      <c r="D12" s="36">
        <f>SUM(D3:D11)</f>
        <v>208</v>
      </c>
      <c r="E12" s="36">
        <f>$A$1/D12</f>
        <v>4.8076923076923075</v>
      </c>
      <c r="F12" s="36"/>
      <c r="G12" s="36">
        <f>SUM(G3:G11)</f>
        <v>1438</v>
      </c>
      <c r="H12" s="36">
        <f>$A$1/G12</f>
        <v>0.6954102920723226</v>
      </c>
      <c r="I12" s="36"/>
      <c r="J12" s="36">
        <f>SUM(J3:J11)</f>
        <v>212</v>
      </c>
      <c r="K12" s="36">
        <f>$A$1/J12</f>
        <v>4.716981132075472</v>
      </c>
      <c r="L12" s="36"/>
      <c r="M12" s="36">
        <v>4</v>
      </c>
      <c r="N12" s="36">
        <v>0</v>
      </c>
      <c r="O12" s="36">
        <v>0</v>
      </c>
      <c r="P12" s="36">
        <f>O12+N12*60+M12*3600</f>
        <v>14400</v>
      </c>
      <c r="Q12" s="36">
        <f>SUM(Q3:Q11)</f>
        <v>53663</v>
      </c>
      <c r="R12" s="71">
        <f>A1/Q12</f>
        <v>0.018634813558690344</v>
      </c>
      <c r="S12" s="72">
        <f>R12*60</f>
        <v>1.1180888135214206</v>
      </c>
    </row>
    <row r="14" spans="3:21" ht="15" customHeight="1">
      <c r="C14" s="89" t="s">
        <v>198</v>
      </c>
      <c r="D14" s="89"/>
      <c r="E14" s="89"/>
      <c r="F14" s="89" t="s">
        <v>199</v>
      </c>
      <c r="G14" s="89"/>
      <c r="H14" s="89"/>
      <c r="I14" s="89" t="s">
        <v>200</v>
      </c>
      <c r="J14" s="89"/>
      <c r="K14" s="89"/>
      <c r="L14" s="94" t="s">
        <v>201</v>
      </c>
      <c r="M14" s="100"/>
      <c r="N14" s="100"/>
      <c r="O14" s="100"/>
      <c r="P14" s="100"/>
      <c r="Q14" s="100"/>
      <c r="R14" s="95"/>
      <c r="S14" s="99" t="s">
        <v>202</v>
      </c>
      <c r="T14" s="99" t="s">
        <v>204</v>
      </c>
      <c r="U14" s="99" t="s">
        <v>203</v>
      </c>
    </row>
    <row r="15" spans="1:21" s="50" customFormat="1" ht="14.25">
      <c r="A15" s="30" t="s">
        <v>16</v>
      </c>
      <c r="B15" s="30" t="s">
        <v>1</v>
      </c>
      <c r="C15" s="30" t="s">
        <v>205</v>
      </c>
      <c r="D15" s="30" t="s">
        <v>206</v>
      </c>
      <c r="E15" s="30" t="s">
        <v>6</v>
      </c>
      <c r="F15" s="30" t="s">
        <v>205</v>
      </c>
      <c r="G15" s="30" t="s">
        <v>206</v>
      </c>
      <c r="H15" s="30" t="s">
        <v>6</v>
      </c>
      <c r="I15" s="30" t="s">
        <v>205</v>
      </c>
      <c r="J15" s="30" t="s">
        <v>206</v>
      </c>
      <c r="K15" s="30" t="s">
        <v>6</v>
      </c>
      <c r="L15" s="30" t="s">
        <v>205</v>
      </c>
      <c r="M15" s="30" t="s">
        <v>207</v>
      </c>
      <c r="N15" s="30" t="s">
        <v>208</v>
      </c>
      <c r="O15" s="30" t="s">
        <v>209</v>
      </c>
      <c r="P15" s="30" t="s">
        <v>210</v>
      </c>
      <c r="Q15" s="30" t="s">
        <v>206</v>
      </c>
      <c r="R15" s="30" t="s">
        <v>6</v>
      </c>
      <c r="S15" s="99"/>
      <c r="T15" s="99"/>
      <c r="U15" s="99"/>
    </row>
    <row r="16" spans="1:21" s="29" customFormat="1" ht="14.25">
      <c r="A16" s="34">
        <v>1</v>
      </c>
      <c r="B16" s="73" t="s">
        <v>173</v>
      </c>
      <c r="C16" s="31">
        <v>4</v>
      </c>
      <c r="D16" s="31">
        <v>8</v>
      </c>
      <c r="E16" s="69">
        <f>D16*E$19</f>
        <v>275.86206896551727</v>
      </c>
      <c r="F16" s="31">
        <v>1</v>
      </c>
      <c r="G16" s="31">
        <v>77.5</v>
      </c>
      <c r="H16" s="69">
        <f>G16*H$19</f>
        <v>828.8770053475936</v>
      </c>
      <c r="I16" s="31">
        <v>1</v>
      </c>
      <c r="J16" s="31">
        <v>5</v>
      </c>
      <c r="K16" s="69">
        <f>K$19*J16</f>
        <v>416.66666666666663</v>
      </c>
      <c r="L16" s="31">
        <v>1</v>
      </c>
      <c r="M16" s="31">
        <v>2</v>
      </c>
      <c r="N16" s="34">
        <v>23</v>
      </c>
      <c r="O16" s="65">
        <v>11</v>
      </c>
      <c r="P16" s="34">
        <f>O16+N16*60+M16*3600</f>
        <v>8591</v>
      </c>
      <c r="Q16" s="34">
        <f>$P$19-P16</f>
        <v>5809</v>
      </c>
      <c r="R16" s="69">
        <f>$R$19*Q16</f>
        <v>444.82732215330424</v>
      </c>
      <c r="S16" s="53">
        <f>E16+H16+K16+R16</f>
        <v>1966.2330631330817</v>
      </c>
      <c r="T16" s="74">
        <f>C16*F16*I16*L16</f>
        <v>4</v>
      </c>
      <c r="U16" s="74">
        <f>C16+F16+I16+L16</f>
        <v>7</v>
      </c>
    </row>
    <row r="17" spans="1:21" s="29" customFormat="1" ht="14.25">
      <c r="A17" s="34">
        <v>2</v>
      </c>
      <c r="B17" s="47" t="s">
        <v>174</v>
      </c>
      <c r="C17" s="34">
        <v>1</v>
      </c>
      <c r="D17" s="34">
        <v>12</v>
      </c>
      <c r="E17" s="69">
        <f>D17*E$19</f>
        <v>413.79310344827593</v>
      </c>
      <c r="F17" s="34">
        <v>2.5</v>
      </c>
      <c r="G17" s="34">
        <v>12</v>
      </c>
      <c r="H17" s="69">
        <f>G17*H$19</f>
        <v>128.3422459893048</v>
      </c>
      <c r="I17" s="34">
        <v>2</v>
      </c>
      <c r="J17" s="34">
        <v>4.5</v>
      </c>
      <c r="K17" s="69">
        <f>K$19*J17</f>
        <v>375</v>
      </c>
      <c r="L17" s="31">
        <v>2</v>
      </c>
      <c r="M17" s="31">
        <v>2</v>
      </c>
      <c r="N17" s="34">
        <v>43</v>
      </c>
      <c r="O17" s="65">
        <v>49</v>
      </c>
      <c r="P17" s="34">
        <f>O17+N17*60+M17*3600</f>
        <v>9829</v>
      </c>
      <c r="Q17" s="34">
        <f>$P$19-P17</f>
        <v>4571</v>
      </c>
      <c r="R17" s="69">
        <f>$R$19*Q17</f>
        <v>350.02680143962016</v>
      </c>
      <c r="S17" s="53">
        <f>E17+H17+K17+R17</f>
        <v>1267.162150877201</v>
      </c>
      <c r="T17" s="74">
        <f>C17*F17*I17*L17</f>
        <v>10</v>
      </c>
      <c r="U17" s="74">
        <f>C17+F17+I17+L17</f>
        <v>7.5</v>
      </c>
    </row>
    <row r="18" spans="1:21" s="29" customFormat="1" ht="14.25">
      <c r="A18" s="31">
        <v>3</v>
      </c>
      <c r="B18" s="73" t="s">
        <v>182</v>
      </c>
      <c r="C18" s="31">
        <v>3</v>
      </c>
      <c r="D18" s="31">
        <v>9</v>
      </c>
      <c r="E18" s="69">
        <f>D18*E$19</f>
        <v>310.3448275862069</v>
      </c>
      <c r="F18" s="31">
        <v>4</v>
      </c>
      <c r="G18" s="31">
        <v>4</v>
      </c>
      <c r="H18" s="69">
        <f>G18*H$19</f>
        <v>42.780748663101605</v>
      </c>
      <c r="I18" s="31">
        <v>3</v>
      </c>
      <c r="J18" s="31">
        <v>2.5</v>
      </c>
      <c r="K18" s="69">
        <f>K$19*J18</f>
        <v>208.33333333333331</v>
      </c>
      <c r="L18" s="31">
        <v>3</v>
      </c>
      <c r="M18" s="31">
        <v>3</v>
      </c>
      <c r="N18" s="34">
        <v>15</v>
      </c>
      <c r="O18" s="65">
        <v>21</v>
      </c>
      <c r="P18" s="34">
        <f>O18+N18*60+M18*3600</f>
        <v>11721</v>
      </c>
      <c r="Q18" s="34">
        <f>$P$19-P18</f>
        <v>2679</v>
      </c>
      <c r="R18" s="69">
        <f>$R$19*Q18</f>
        <v>205.14587640707558</v>
      </c>
      <c r="S18" s="53">
        <f>E18+H18+K18+R18</f>
        <v>766.6047859897174</v>
      </c>
      <c r="T18" s="74">
        <f>C18*F18*I18*L18</f>
        <v>108</v>
      </c>
      <c r="U18" s="74">
        <f>C18+F18+I18+L18</f>
        <v>13</v>
      </c>
    </row>
    <row r="19" spans="4:19" ht="14.25" hidden="1">
      <c r="D19" s="50">
        <f>SUM(D16:D18)</f>
        <v>29</v>
      </c>
      <c r="E19" s="36">
        <f>$A$1/D19</f>
        <v>34.48275862068966</v>
      </c>
      <c r="G19" s="50">
        <f>SUM(G16:G18)</f>
        <v>93.5</v>
      </c>
      <c r="H19" s="36">
        <f>$A$1/G19</f>
        <v>10.695187165775401</v>
      </c>
      <c r="J19" s="50">
        <f>SUM(J16:J18)</f>
        <v>12</v>
      </c>
      <c r="K19" s="36">
        <f>$A$1/J19</f>
        <v>83.33333333333333</v>
      </c>
      <c r="L19" s="36"/>
      <c r="M19" s="36">
        <v>4</v>
      </c>
      <c r="N19" s="36">
        <v>0</v>
      </c>
      <c r="O19" s="36">
        <v>0</v>
      </c>
      <c r="P19" s="36">
        <f>O19+N19*60+M19*3600</f>
        <v>14400</v>
      </c>
      <c r="Q19" s="75">
        <f>SUM(Q16:Q18)</f>
        <v>13059</v>
      </c>
      <c r="R19" s="76">
        <f>A1/Q19</f>
        <v>0.07657554177195804</v>
      </c>
      <c r="S19" s="77">
        <f>R19*60</f>
        <v>4.594532506317482</v>
      </c>
    </row>
  </sheetData>
  <sheetProtection/>
  <mergeCells count="14">
    <mergeCell ref="F1:H1"/>
    <mergeCell ref="I1:K1"/>
    <mergeCell ref="L1:R1"/>
    <mergeCell ref="S1:S2"/>
    <mergeCell ref="T14:T15"/>
    <mergeCell ref="U14:U15"/>
    <mergeCell ref="T1:T2"/>
    <mergeCell ref="U1:U2"/>
    <mergeCell ref="C14:E14"/>
    <mergeCell ref="F14:H14"/>
    <mergeCell ref="I14:K14"/>
    <mergeCell ref="L14:R14"/>
    <mergeCell ref="S14:S15"/>
    <mergeCell ref="C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86" bestFit="1" customWidth="1"/>
    <col min="2" max="2" width="15.421875" style="0" customWidth="1"/>
    <col min="3" max="3" width="10.28125" style="0" customWidth="1"/>
    <col min="5" max="5" width="9.28125" style="0" customWidth="1"/>
    <col min="7" max="7" width="9.140625" style="80" customWidth="1"/>
  </cols>
  <sheetData>
    <row r="1" spans="1:7" s="16" customFormat="1" ht="14.25">
      <c r="A1" s="78" t="s">
        <v>211</v>
      </c>
      <c r="B1" s="79" t="s">
        <v>1</v>
      </c>
      <c r="C1" s="79" t="s">
        <v>212</v>
      </c>
      <c r="D1" s="79" t="s">
        <v>199</v>
      </c>
      <c r="E1" s="79" t="s">
        <v>213</v>
      </c>
      <c r="F1" s="79" t="s">
        <v>214</v>
      </c>
      <c r="G1" s="79" t="s">
        <v>215</v>
      </c>
    </row>
    <row r="2" spans="1:6" ht="14.25">
      <c r="A2" s="85" t="s">
        <v>25</v>
      </c>
      <c r="B2" t="s">
        <v>91</v>
      </c>
      <c r="C2">
        <v>55</v>
      </c>
      <c r="D2">
        <v>33</v>
      </c>
      <c r="E2">
        <v>55</v>
      </c>
      <c r="F2">
        <v>55</v>
      </c>
    </row>
    <row r="3" spans="1:5" ht="14.25">
      <c r="A3" s="85"/>
      <c r="B3" t="s">
        <v>216</v>
      </c>
      <c r="D3">
        <v>32</v>
      </c>
      <c r="E3">
        <v>37</v>
      </c>
    </row>
    <row r="4" spans="1:6" ht="14.25">
      <c r="A4" s="85"/>
      <c r="B4" t="s">
        <v>217</v>
      </c>
      <c r="C4">
        <v>51</v>
      </c>
      <c r="F4">
        <v>65</v>
      </c>
    </row>
    <row r="5" spans="1:6" ht="14.25">
      <c r="A5" s="85"/>
      <c r="B5" t="s">
        <v>218</v>
      </c>
      <c r="E5">
        <v>43</v>
      </c>
      <c r="F5">
        <v>20</v>
      </c>
    </row>
    <row r="6" spans="1:7" ht="14.25">
      <c r="A6" s="85"/>
      <c r="C6">
        <f>SUM(C2:C5)</f>
        <v>106</v>
      </c>
      <c r="D6">
        <f>SUM(D2:D5)</f>
        <v>65</v>
      </c>
      <c r="E6">
        <f>SUM(E2:E5)</f>
        <v>135</v>
      </c>
      <c r="F6">
        <f>SUM(F2:F5)</f>
        <v>140</v>
      </c>
      <c r="G6" s="80">
        <f>SUM(C6:F6)</f>
        <v>446</v>
      </c>
    </row>
    <row r="7" ht="14.25">
      <c r="A7" s="85"/>
    </row>
    <row r="8" spans="1:6" ht="14.25">
      <c r="A8" s="85" t="s">
        <v>20</v>
      </c>
      <c r="B8" t="s">
        <v>219</v>
      </c>
      <c r="C8">
        <v>80</v>
      </c>
      <c r="D8">
        <v>33</v>
      </c>
      <c r="E8">
        <v>80</v>
      </c>
      <c r="F8">
        <v>65</v>
      </c>
    </row>
    <row r="9" spans="1:5" ht="14.25">
      <c r="A9" s="85"/>
      <c r="B9" t="s">
        <v>220</v>
      </c>
      <c r="C9">
        <v>51</v>
      </c>
      <c r="D9">
        <v>32</v>
      </c>
      <c r="E9">
        <v>43</v>
      </c>
    </row>
    <row r="10" spans="1:3" ht="14.25">
      <c r="A10" s="85"/>
      <c r="B10" t="s">
        <v>221</v>
      </c>
      <c r="C10">
        <v>5</v>
      </c>
    </row>
    <row r="11" spans="1:5" ht="14.25">
      <c r="A11" s="85"/>
      <c r="B11" t="s">
        <v>222</v>
      </c>
      <c r="E11">
        <v>16</v>
      </c>
    </row>
    <row r="12" spans="1:7" ht="14.25">
      <c r="A12" s="85"/>
      <c r="C12">
        <f>SUM(C8:C11)</f>
        <v>136</v>
      </c>
      <c r="D12">
        <f>SUM(D8:D11)</f>
        <v>65</v>
      </c>
      <c r="E12">
        <f>SUM(E8:E11)</f>
        <v>139</v>
      </c>
      <c r="F12">
        <f>SUM(F8:F11)</f>
        <v>65</v>
      </c>
      <c r="G12" s="80">
        <f>SUM(C12:F12)</f>
        <v>405</v>
      </c>
    </row>
    <row r="13" ht="14.25">
      <c r="A13" s="85"/>
    </row>
    <row r="14" spans="1:6" ht="14.25">
      <c r="A14" s="85" t="s">
        <v>30</v>
      </c>
      <c r="B14" t="s">
        <v>223</v>
      </c>
      <c r="C14">
        <v>40</v>
      </c>
      <c r="D14">
        <v>50</v>
      </c>
      <c r="E14">
        <v>100</v>
      </c>
      <c r="F14">
        <v>100</v>
      </c>
    </row>
    <row r="15" spans="1:4" ht="14.25">
      <c r="A15" s="85"/>
      <c r="B15" t="s">
        <v>224</v>
      </c>
      <c r="D15">
        <v>50</v>
      </c>
    </row>
    <row r="16" spans="1:3" ht="14.25">
      <c r="A16" s="85"/>
      <c r="B16" t="s">
        <v>225</v>
      </c>
      <c r="C16">
        <v>16</v>
      </c>
    </row>
    <row r="17" spans="1:5" ht="14.25">
      <c r="A17" s="85"/>
      <c r="B17" t="s">
        <v>226</v>
      </c>
      <c r="C17">
        <v>7</v>
      </c>
      <c r="E17">
        <v>34</v>
      </c>
    </row>
    <row r="18" spans="1:7" ht="14.25">
      <c r="A18" s="85"/>
      <c r="C18">
        <f>SUM(C14:C17)</f>
        <v>63</v>
      </c>
      <c r="D18">
        <f>SUM(D14:D17)</f>
        <v>100</v>
      </c>
      <c r="E18">
        <f>SUM(E14:E17)</f>
        <v>134</v>
      </c>
      <c r="F18">
        <f>SUM(F14:F17)</f>
        <v>100</v>
      </c>
      <c r="G18" s="80">
        <f>SUM(C18:F18)</f>
        <v>397</v>
      </c>
    </row>
    <row r="19" ht="14.25">
      <c r="A19" s="85"/>
    </row>
    <row r="20" spans="1:5" ht="14.25">
      <c r="A20" s="85" t="s">
        <v>96</v>
      </c>
      <c r="B20" t="s">
        <v>227</v>
      </c>
      <c r="C20">
        <v>31</v>
      </c>
      <c r="D20">
        <v>19</v>
      </c>
      <c r="E20">
        <v>51</v>
      </c>
    </row>
    <row r="21" spans="1:6" ht="14.25">
      <c r="A21" s="85"/>
      <c r="B21" t="s">
        <v>228</v>
      </c>
      <c r="C21">
        <v>20</v>
      </c>
      <c r="D21">
        <v>26</v>
      </c>
      <c r="E21">
        <v>24</v>
      </c>
      <c r="F21">
        <v>47</v>
      </c>
    </row>
    <row r="22" spans="1:6" ht="14.25">
      <c r="A22" s="85"/>
      <c r="B22" t="s">
        <v>229</v>
      </c>
      <c r="C22">
        <v>3</v>
      </c>
      <c r="D22">
        <v>25</v>
      </c>
      <c r="E22">
        <v>9</v>
      </c>
      <c r="F22">
        <v>28</v>
      </c>
    </row>
    <row r="23" spans="1:4" ht="14.25">
      <c r="A23" s="85"/>
      <c r="B23" t="s">
        <v>230</v>
      </c>
      <c r="D23">
        <v>28</v>
      </c>
    </row>
    <row r="24" spans="1:5" ht="14.25">
      <c r="A24" s="85"/>
      <c r="B24" t="s">
        <v>231</v>
      </c>
      <c r="C24">
        <v>43</v>
      </c>
      <c r="E24">
        <v>37</v>
      </c>
    </row>
    <row r="25" spans="1:7" ht="14.25">
      <c r="A25" s="85"/>
      <c r="C25">
        <f>SUM(C20:C24)</f>
        <v>97</v>
      </c>
      <c r="D25">
        <f>SUM(D20:D24)</f>
        <v>98</v>
      </c>
      <c r="E25">
        <f>SUM(E20:E24)</f>
        <v>121</v>
      </c>
      <c r="F25">
        <f>SUM(F20:F24)</f>
        <v>75</v>
      </c>
      <c r="G25" s="80">
        <f>SUM(C25:F25)</f>
        <v>391</v>
      </c>
    </row>
    <row r="26" ht="14.25">
      <c r="A26" s="85"/>
    </row>
    <row r="27" spans="1:6" ht="14.25">
      <c r="A27" s="85" t="s">
        <v>35</v>
      </c>
      <c r="B27" t="s">
        <v>232</v>
      </c>
      <c r="C27">
        <v>43</v>
      </c>
      <c r="D27">
        <v>50</v>
      </c>
      <c r="E27">
        <v>100</v>
      </c>
      <c r="F27">
        <v>43</v>
      </c>
    </row>
    <row r="28" spans="1:6" ht="14.25">
      <c r="A28" s="85"/>
      <c r="B28" t="s">
        <v>233</v>
      </c>
      <c r="C28">
        <v>28</v>
      </c>
      <c r="D28">
        <v>50</v>
      </c>
      <c r="E28">
        <v>31</v>
      </c>
      <c r="F28">
        <v>26</v>
      </c>
    </row>
    <row r="29" spans="1:7" ht="14.25">
      <c r="A29" s="85"/>
      <c r="C29">
        <f>SUM(C27:C28)</f>
        <v>71</v>
      </c>
      <c r="D29">
        <f>SUM(D27:D28)</f>
        <v>100</v>
      </c>
      <c r="E29">
        <f>SUM(E27:E28)</f>
        <v>131</v>
      </c>
      <c r="F29">
        <f>SUM(F27:F28)</f>
        <v>69</v>
      </c>
      <c r="G29" s="80">
        <f>SUM(C29:F29)</f>
        <v>371</v>
      </c>
    </row>
    <row r="30" ht="14.25">
      <c r="A30" s="85"/>
    </row>
    <row r="31" spans="1:5" ht="14.25">
      <c r="A31" s="85" t="s">
        <v>32</v>
      </c>
      <c r="B31" t="s">
        <v>92</v>
      </c>
      <c r="C31">
        <v>65</v>
      </c>
      <c r="E31">
        <v>80</v>
      </c>
    </row>
    <row r="32" spans="1:6" ht="14.25">
      <c r="A32" s="85"/>
      <c r="B32" t="s">
        <v>234</v>
      </c>
      <c r="C32">
        <v>65</v>
      </c>
      <c r="E32">
        <v>47</v>
      </c>
      <c r="F32">
        <v>55</v>
      </c>
    </row>
    <row r="33" spans="1:7" ht="14.25">
      <c r="A33" s="85"/>
      <c r="C33">
        <f>SUM(C31:C32)</f>
        <v>130</v>
      </c>
      <c r="D33">
        <f>SUM(D31:D32)</f>
        <v>0</v>
      </c>
      <c r="E33">
        <f>SUM(E31:E32)</f>
        <v>127</v>
      </c>
      <c r="F33">
        <f>SUM(F31:F32)</f>
        <v>55</v>
      </c>
      <c r="G33" s="80">
        <f>SUM(C33:F33)</f>
        <v>312</v>
      </c>
    </row>
    <row r="34" ht="14.25">
      <c r="A34" s="85"/>
    </row>
    <row r="35" spans="1:6" ht="14.25">
      <c r="A35" s="85" t="s">
        <v>71</v>
      </c>
      <c r="B35" t="s">
        <v>235</v>
      </c>
      <c r="C35">
        <v>47</v>
      </c>
      <c r="D35">
        <v>23</v>
      </c>
      <c r="E35">
        <v>51</v>
      </c>
      <c r="F35">
        <v>47</v>
      </c>
    </row>
    <row r="36" spans="1:6" ht="14.25">
      <c r="A36" s="85"/>
      <c r="B36" t="s">
        <v>236</v>
      </c>
      <c r="C36">
        <v>34</v>
      </c>
      <c r="D36">
        <v>22</v>
      </c>
      <c r="F36">
        <v>43</v>
      </c>
    </row>
    <row r="37" spans="1:5" ht="14.25">
      <c r="A37" s="85"/>
      <c r="B37" t="s">
        <v>237</v>
      </c>
      <c r="E37">
        <v>14</v>
      </c>
    </row>
    <row r="38" spans="1:7" ht="14.25">
      <c r="A38" s="85"/>
      <c r="C38">
        <f>SUM(C35:C37)</f>
        <v>81</v>
      </c>
      <c r="D38">
        <f>SUM(D35:D37)</f>
        <v>45</v>
      </c>
      <c r="E38">
        <f>SUM(E35:E37)</f>
        <v>65</v>
      </c>
      <c r="F38">
        <f>SUM(F35:F37)</f>
        <v>90</v>
      </c>
      <c r="G38" s="80">
        <f>SUM(C38:F38)</f>
        <v>281</v>
      </c>
    </row>
    <row r="39" ht="14.25">
      <c r="A39" s="85"/>
    </row>
    <row r="40" spans="1:6" ht="14.25">
      <c r="A40" s="85" t="s">
        <v>28</v>
      </c>
      <c r="B40" t="s">
        <v>238</v>
      </c>
      <c r="D40">
        <v>24</v>
      </c>
      <c r="E40">
        <v>12</v>
      </c>
      <c r="F40">
        <v>12</v>
      </c>
    </row>
    <row r="41" spans="1:4" ht="14.25">
      <c r="A41" s="85"/>
      <c r="B41" t="s">
        <v>239</v>
      </c>
      <c r="D41">
        <v>23</v>
      </c>
    </row>
    <row r="42" spans="1:4" ht="14.25">
      <c r="A42" s="85"/>
      <c r="B42" t="s">
        <v>240</v>
      </c>
      <c r="D42">
        <v>40</v>
      </c>
    </row>
    <row r="43" spans="1:5" ht="14.25">
      <c r="A43" s="85"/>
      <c r="B43" t="s">
        <v>241</v>
      </c>
      <c r="D43">
        <v>40</v>
      </c>
      <c r="E43">
        <v>65</v>
      </c>
    </row>
    <row r="44" spans="1:4" ht="14.25">
      <c r="A44" s="85"/>
      <c r="B44" t="s">
        <v>242</v>
      </c>
      <c r="D44">
        <v>17</v>
      </c>
    </row>
    <row r="45" spans="1:6" ht="14.25">
      <c r="A45" s="85"/>
      <c r="B45" t="s">
        <v>243</v>
      </c>
      <c r="D45">
        <v>17</v>
      </c>
      <c r="F45">
        <v>14</v>
      </c>
    </row>
    <row r="46" spans="1:7" ht="14.25">
      <c r="A46" s="85"/>
      <c r="D46">
        <f>SUM(D40:D45)</f>
        <v>161</v>
      </c>
      <c r="E46">
        <f>SUM(E40:E45)</f>
        <v>77</v>
      </c>
      <c r="F46">
        <f>SUM(F40:F45)</f>
        <v>26</v>
      </c>
      <c r="G46" s="80">
        <f>SUM(D46:F46)</f>
        <v>264</v>
      </c>
    </row>
    <row r="47" ht="14.25">
      <c r="A47" s="85"/>
    </row>
    <row r="48" spans="1:6" ht="14.25">
      <c r="A48" s="85" t="s">
        <v>77</v>
      </c>
      <c r="B48" t="s">
        <v>244</v>
      </c>
      <c r="C48">
        <v>47</v>
      </c>
      <c r="D48">
        <v>40</v>
      </c>
      <c r="E48">
        <v>47</v>
      </c>
      <c r="F48">
        <v>51</v>
      </c>
    </row>
    <row r="49" spans="1:4" ht="14.25">
      <c r="A49" s="85"/>
      <c r="B49" t="s">
        <v>245</v>
      </c>
      <c r="D49">
        <v>28</v>
      </c>
    </row>
    <row r="50" spans="1:7" ht="14.25">
      <c r="A50" s="85"/>
      <c r="C50">
        <f>SUM(C48:C49)</f>
        <v>47</v>
      </c>
      <c r="D50">
        <f>SUM(D48:D49)</f>
        <v>68</v>
      </c>
      <c r="E50">
        <f>SUM(E48:E49)</f>
        <v>47</v>
      </c>
      <c r="F50">
        <f>SUM(F48:F49)</f>
        <v>51</v>
      </c>
      <c r="G50" s="80">
        <f>SUM(C50:F50)</f>
        <v>213</v>
      </c>
    </row>
    <row r="51" ht="14.25">
      <c r="A51" s="85"/>
    </row>
    <row r="52" spans="1:3" ht="14.25">
      <c r="A52" s="85" t="s">
        <v>42</v>
      </c>
      <c r="B52" t="s">
        <v>246</v>
      </c>
      <c r="C52">
        <v>100</v>
      </c>
    </row>
    <row r="53" spans="1:5" ht="14.25">
      <c r="A53" s="85"/>
      <c r="B53" t="s">
        <v>247</v>
      </c>
      <c r="D53">
        <v>20</v>
      </c>
      <c r="E53">
        <v>26</v>
      </c>
    </row>
    <row r="54" spans="1:4" ht="14.25">
      <c r="A54" s="85"/>
      <c r="B54" t="s">
        <v>248</v>
      </c>
      <c r="C54">
        <v>1</v>
      </c>
      <c r="D54">
        <v>20</v>
      </c>
    </row>
    <row r="55" spans="1:3" ht="14.25">
      <c r="A55" s="85"/>
      <c r="B55" t="s">
        <v>249</v>
      </c>
      <c r="C55">
        <v>26</v>
      </c>
    </row>
    <row r="56" spans="1:7" ht="14.25">
      <c r="A56" s="85"/>
      <c r="C56">
        <f>SUM(C52:C55)</f>
        <v>127</v>
      </c>
      <c r="D56">
        <f>SUM(D52:D55)</f>
        <v>40</v>
      </c>
      <c r="E56">
        <f>SUM(E52:E55)</f>
        <v>26</v>
      </c>
      <c r="F56">
        <f>SUM(F52:F55)</f>
        <v>0</v>
      </c>
      <c r="G56" s="80">
        <f>SUM(C56:F56)</f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2016-01-08T16:52:21Z</cp:lastPrinted>
  <dcterms:created xsi:type="dcterms:W3CDTF">2010-01-04T19:28:24Z</dcterms:created>
  <dcterms:modified xsi:type="dcterms:W3CDTF">2016-01-10T06:46:10Z</dcterms:modified>
  <cp:category/>
  <cp:version/>
  <cp:contentType/>
  <cp:contentStatus/>
</cp:coreProperties>
</file>