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5556" windowHeight="3852" activeTab="1"/>
  </bookViews>
  <sheets>
    <sheet name="команды" sheetId="1" r:id="rId1"/>
    <sheet name="маршруты" sheetId="2" r:id="rId2"/>
    <sheet name="вы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Валерий</author>
  </authors>
  <commentList>
    <comment ref="C2" authorId="0">
      <text>
        <r>
          <rPr>
            <b/>
            <sz val="9"/>
            <rFont val="Tahoma"/>
            <family val="2"/>
          </rPr>
          <t>Первым указан капитан команды</t>
        </r>
        <r>
          <rPr>
            <sz val="9"/>
            <rFont val="Tahoma"/>
            <family val="2"/>
          </rPr>
          <t xml:space="preserve">
</t>
        </r>
      </text>
    </comment>
    <comment ref="C48" authorId="0">
      <text>
        <r>
          <rPr>
            <b/>
            <sz val="9"/>
            <rFont val="Tahoma"/>
            <family val="2"/>
          </rPr>
          <t>В итоговом протоколе его нет</t>
        </r>
      </text>
    </comment>
  </commentList>
</comments>
</file>

<file path=xl/comments2.xml><?xml version="1.0" encoding="utf-8"?>
<comments xmlns="http://schemas.openxmlformats.org/spreadsheetml/2006/main">
  <authors>
    <author>Валерий</author>
  </authors>
  <commentList>
    <comment ref="V23" authorId="0">
      <text>
        <r>
          <rPr>
            <b/>
            <sz val="9"/>
            <rFont val="Tahoma"/>
            <family val="2"/>
          </rPr>
          <t>сошли</t>
        </r>
      </text>
    </comment>
    <comment ref="V22" authorId="0">
      <text>
        <r>
          <rPr>
            <b/>
            <sz val="9"/>
            <rFont val="Tahoma"/>
            <family val="2"/>
          </rPr>
          <t>сошли</t>
        </r>
        <r>
          <rPr>
            <sz val="9"/>
            <rFont val="Tahoma"/>
            <family val="2"/>
          </rPr>
          <t xml:space="preserve">
</t>
        </r>
      </text>
    </comment>
    <comment ref="V24" authorId="0">
      <text>
        <r>
          <rPr>
            <b/>
            <sz val="9"/>
            <rFont val="Tahoma"/>
            <family val="2"/>
          </rPr>
          <t>сошли</t>
        </r>
        <r>
          <rPr>
            <sz val="9"/>
            <rFont val="Tahoma"/>
            <family val="2"/>
          </rPr>
          <t xml:space="preserve">
</t>
        </r>
      </text>
    </comment>
    <comment ref="V26" authorId="0">
      <text>
        <r>
          <rPr>
            <sz val="9"/>
            <rFont val="Tahoma"/>
            <family val="2"/>
          </rPr>
          <t xml:space="preserve">снялись
</t>
        </r>
      </text>
    </comment>
    <comment ref="V20" authorId="0">
      <text>
        <r>
          <rPr>
            <b/>
            <sz val="9"/>
            <rFont val="Tahoma"/>
            <family val="2"/>
          </rPr>
          <t>сошли</t>
        </r>
      </text>
    </comment>
    <comment ref="C6" authorId="0">
      <text>
        <r>
          <rPr>
            <b/>
            <sz val="9"/>
            <rFont val="Tahoma"/>
            <family val="2"/>
          </rPr>
          <t>В таблице ошибочно указан 1,8</t>
        </r>
      </text>
    </comment>
    <comment ref="AB41" authorId="0">
      <text>
        <r>
          <rPr>
            <b/>
            <sz val="9"/>
            <rFont val="Tahoma"/>
            <family val="2"/>
          </rPr>
          <t>сошли</t>
        </r>
      </text>
    </comment>
    <comment ref="Z7" authorId="0">
      <text>
        <r>
          <rPr>
            <b/>
            <sz val="9"/>
            <rFont val="Tahoma"/>
            <family val="2"/>
          </rPr>
          <t>сошли</t>
        </r>
      </text>
    </comment>
    <comment ref="V30" authorId="0">
      <text>
        <r>
          <rPr>
            <b/>
            <sz val="9"/>
            <rFont val="Tahoma"/>
            <family val="2"/>
          </rPr>
          <t>сняты по времени</t>
        </r>
      </text>
    </comment>
    <comment ref="F21" authorId="0">
      <text>
        <r>
          <rPr>
            <b/>
            <sz val="9"/>
            <rFont val="Tahoma"/>
            <family val="2"/>
          </rPr>
          <t>В итоговом протоколе 6А</t>
        </r>
      </text>
    </comment>
    <comment ref="X22" authorId="0">
      <text>
        <r>
          <rPr>
            <b/>
            <sz val="9"/>
            <rFont val="Tahoma"/>
            <family val="2"/>
          </rPr>
          <t>сошли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Валерий</author>
  </authors>
  <commentList>
    <comment ref="J9" authorId="0">
      <text>
        <r>
          <rPr>
            <b/>
            <sz val="9"/>
            <rFont val="Tahoma"/>
            <family val="2"/>
          </rPr>
          <t>рейтинг удвоен</t>
        </r>
      </text>
    </comment>
    <comment ref="J3" authorId="0">
      <text>
        <r>
          <rPr>
            <b/>
            <sz val="9"/>
            <rFont val="Tahoma"/>
            <family val="2"/>
          </rPr>
          <t>Рейтинг понижен - 4,5</t>
        </r>
      </text>
    </comment>
    <comment ref="J13" authorId="0">
      <text>
        <r>
          <rPr>
            <b/>
            <sz val="9"/>
            <rFont val="Tahoma"/>
            <family val="2"/>
          </rPr>
          <t>Рейтинг удвоен</t>
        </r>
      </text>
    </comment>
    <comment ref="J10" authorId="0">
      <text>
        <r>
          <rPr>
            <b/>
            <sz val="9"/>
            <rFont val="Tahoma"/>
            <family val="2"/>
          </rPr>
          <t>Формула дает 0,16</t>
        </r>
      </text>
    </comment>
    <comment ref="R13" authorId="0">
      <text>
        <r>
          <rPr>
            <b/>
            <sz val="9"/>
            <rFont val="Tahoma"/>
            <family val="2"/>
          </rPr>
          <t>Рейтинг удвоен</t>
        </r>
      </text>
    </comment>
    <comment ref="R9" authorId="0">
      <text>
        <r>
          <rPr>
            <b/>
            <sz val="9"/>
            <rFont val="Tahoma"/>
            <family val="2"/>
          </rPr>
          <t>Рейтинг удвоен</t>
        </r>
      </text>
    </comment>
  </commentList>
</comments>
</file>

<file path=xl/sharedStrings.xml><?xml version="1.0" encoding="utf-8"?>
<sst xmlns="http://schemas.openxmlformats.org/spreadsheetml/2006/main" count="704" uniqueCount="430">
  <si>
    <t>Красноярск-1</t>
  </si>
  <si>
    <t>МС</t>
  </si>
  <si>
    <t>КМС</t>
  </si>
  <si>
    <t>Ростов-2</t>
  </si>
  <si>
    <t>Иркутск-1</t>
  </si>
  <si>
    <t>Красноярск-2</t>
  </si>
  <si>
    <t>Красноярск-3</t>
  </si>
  <si>
    <t>Москва-2</t>
  </si>
  <si>
    <t>Москва-1</t>
  </si>
  <si>
    <t>Ростов-1</t>
  </si>
  <si>
    <t>Вершина</t>
  </si>
  <si>
    <t>к/т</t>
  </si>
  <si>
    <t>5А</t>
  </si>
  <si>
    <t>6А</t>
  </si>
  <si>
    <t>6Б</t>
  </si>
  <si>
    <t>правой части СЗ ст</t>
  </si>
  <si>
    <t>5Б</t>
  </si>
  <si>
    <t>левой части СЗ ст</t>
  </si>
  <si>
    <t>центру СЗ ст</t>
  </si>
  <si>
    <t>Томск</t>
  </si>
  <si>
    <t>Васильев Андрей</t>
  </si>
  <si>
    <t>Осипов Иван</t>
  </si>
  <si>
    <t>Шипилов Виталий</t>
  </si>
  <si>
    <t>Галацевич Полина</t>
  </si>
  <si>
    <t>Власенко Павел</t>
  </si>
  <si>
    <t>Войличенко Сергей</t>
  </si>
  <si>
    <t>Регион</t>
  </si>
  <si>
    <t>Участники</t>
  </si>
  <si>
    <t>Клепиков Александр</t>
  </si>
  <si>
    <t>Ильинский Василий</t>
  </si>
  <si>
    <t>Цыганков Виктор</t>
  </si>
  <si>
    <t>Вербицкий Александр</t>
  </si>
  <si>
    <t>Красноярск-4</t>
  </si>
  <si>
    <t>Попова Марина</t>
  </si>
  <si>
    <t>Ментовская Александра</t>
  </si>
  <si>
    <t>Матюшевская Екатерина</t>
  </si>
  <si>
    <t>Антошин Алексей</t>
  </si>
  <si>
    <t>СПб-2</t>
  </si>
  <si>
    <t>Колтунов Олег</t>
  </si>
  <si>
    <t>Зыбалов Антон</t>
  </si>
  <si>
    <t>Дождев Иван</t>
  </si>
  <si>
    <t>Юркин Александр</t>
  </si>
  <si>
    <t>Кравец Константин</t>
  </si>
  <si>
    <t>Хвостенко Олег</t>
  </si>
  <si>
    <t>Прокофьев Денис</t>
  </si>
  <si>
    <t>Иванов Александр</t>
  </si>
  <si>
    <t>Савельев Игорь</t>
  </si>
  <si>
    <t>Мазин Евгений</t>
  </si>
  <si>
    <t>СПб-3</t>
  </si>
  <si>
    <t>Петрова Анастасия</t>
  </si>
  <si>
    <t>Кашевник Антон</t>
  </si>
  <si>
    <t>Мазуров Олег</t>
  </si>
  <si>
    <t>Терехин Василий</t>
  </si>
  <si>
    <t>Копытов Федор</t>
  </si>
  <si>
    <t>Томск-Крск</t>
  </si>
  <si>
    <t>Ермишина Анастасия</t>
  </si>
  <si>
    <t>Новосибирск</t>
  </si>
  <si>
    <t>Бабий Дмитрий</t>
  </si>
  <si>
    <t>Бараусов Иван</t>
  </si>
  <si>
    <t>Парфенов Александр</t>
  </si>
  <si>
    <t>Иркутск-2</t>
  </si>
  <si>
    <t>Лихоносов Игорь</t>
  </si>
  <si>
    <t>Лазарев Станислав</t>
  </si>
  <si>
    <t>Лукиенко Павел</t>
  </si>
  <si>
    <t>Правдивец Максим</t>
  </si>
  <si>
    <t>Свердловск-1</t>
  </si>
  <si>
    <t>Свердловск-2</t>
  </si>
  <si>
    <t>Черемных Артем</t>
  </si>
  <si>
    <t>Ставрополь</t>
  </si>
  <si>
    <t>Скрипник Эдуард</t>
  </si>
  <si>
    <t>Нагорнов Дмитрий</t>
  </si>
  <si>
    <t>Бойко Евгений</t>
  </si>
  <si>
    <t>СПб-1</t>
  </si>
  <si>
    <t>Мурин Евгений</t>
  </si>
  <si>
    <t>Коваль Виктор</t>
  </si>
  <si>
    <t>Артюхин Алексей</t>
  </si>
  <si>
    <t>Жигалов Александр</t>
  </si>
  <si>
    <t>Корулин Евгений</t>
  </si>
  <si>
    <t>Катанаев Станислав</t>
  </si>
  <si>
    <t>Дэви Михаил</t>
  </si>
  <si>
    <t>Сыщиков Анатолий</t>
  </si>
  <si>
    <t>Динисламов Альберт</t>
  </si>
  <si>
    <t>МСМК</t>
  </si>
  <si>
    <t>Рекордное прохождение</t>
  </si>
  <si>
    <t>высота</t>
  </si>
  <si>
    <t>маршрут</t>
  </si>
  <si>
    <t>руководитель</t>
  </si>
  <si>
    <t>Рейтинг</t>
  </si>
  <si>
    <t>часов</t>
  </si>
  <si>
    <t>дней</t>
  </si>
  <si>
    <t>Примечания</t>
  </si>
  <si>
    <t>Описание</t>
  </si>
  <si>
    <t>3а</t>
  </si>
  <si>
    <t>Асан</t>
  </si>
  <si>
    <t>правой части З ст</t>
  </si>
  <si>
    <t>С. Пугачев+А. Максименя, 2004</t>
  </si>
  <si>
    <t>С.Пугачев+А.Максименя, 2004</t>
  </si>
  <si>
    <t>Совпадают 2 веревки</t>
  </si>
  <si>
    <t>3б</t>
  </si>
  <si>
    <t>В. Могила+3, 2007</t>
  </si>
  <si>
    <t>М. Горбенко+5, 1986</t>
  </si>
  <si>
    <t>С.Солдатов+Г.Кириевский, 1989</t>
  </si>
  <si>
    <t>Одинаковое начало маршрутов, сейчас все начинают по Горбенко</t>
  </si>
  <si>
    <t>6а</t>
  </si>
  <si>
    <t>СЗ ст</t>
  </si>
  <si>
    <t>А. Погорелов+3, 1986</t>
  </si>
  <si>
    <t>А. Шевчук+5, 1988</t>
  </si>
  <si>
    <t>6б</t>
  </si>
  <si>
    <t>С. Мороз+5, 1986</t>
  </si>
  <si>
    <t>искл</t>
  </si>
  <si>
    <t>Ю. Федорков+4</t>
  </si>
  <si>
    <t>6в</t>
  </si>
  <si>
    <t>В. Могила+3, 2004</t>
  </si>
  <si>
    <t>Средняя часть совпадает с Горбенко</t>
  </si>
  <si>
    <t>--</t>
  </si>
  <si>
    <t>С. Тимофеев+5, 1988</t>
  </si>
  <si>
    <t>С.Борисов+А.Кленов, 1990</t>
  </si>
  <si>
    <t>7а</t>
  </si>
  <si>
    <t>А. Русяев+4, 1988</t>
  </si>
  <si>
    <t>Г. Кириевский+5, 1991</t>
  </si>
  <si>
    <t>кф З ст</t>
  </si>
  <si>
    <t>В. Альперин, 1987</t>
  </si>
  <si>
    <t>???</t>
  </si>
  <si>
    <t>Верх общий с Пугачева</t>
  </si>
  <si>
    <t>левой части В ст</t>
  </si>
  <si>
    <t>М. Горбенко, 1988</t>
  </si>
  <si>
    <t>левому канту СЗ ст</t>
  </si>
  <si>
    <t>М. Ситник, 1990</t>
  </si>
  <si>
    <t>20а</t>
  </si>
  <si>
    <t>Кыркчилта</t>
  </si>
  <si>
    <t>В. Скрипко+4, 1988</t>
  </si>
  <si>
    <t>Б. Богданов+5, 1989</t>
  </si>
  <si>
    <t>ЮВ ст</t>
  </si>
  <si>
    <t>С. Гинзбург+4, 1989</t>
  </si>
  <si>
    <t>А. Котельников+5, 1992</t>
  </si>
  <si>
    <t>левому кф В ст</t>
  </si>
  <si>
    <t>И. Потанькин+3, 1991</t>
  </si>
  <si>
    <t>Е.Башкирцев+Д.Веретенин, 2012</t>
  </si>
  <si>
    <t>22а</t>
  </si>
  <si>
    <t>центру В ст</t>
  </si>
  <si>
    <t>О. Григорьев+4, 1992</t>
  </si>
  <si>
    <t>П. Козачек, 1988</t>
  </si>
  <si>
    <t>24а</t>
  </si>
  <si>
    <t>Одессы</t>
  </si>
  <si>
    <t>А. Воронов+5, 1988</t>
  </si>
  <si>
    <t>24б</t>
  </si>
  <si>
    <t>В. Иголкин+5, 1990</t>
  </si>
  <si>
    <t>24в</t>
  </si>
  <si>
    <t>Г. Копейка+5, 1988</t>
  </si>
  <si>
    <t>24г</t>
  </si>
  <si>
    <t>А. Крицук+3, 1988</t>
  </si>
  <si>
    <t>24д</t>
  </si>
  <si>
    <t>правому канту СЗ ст</t>
  </si>
  <si>
    <t>С. Овчаренко, 1988</t>
  </si>
  <si>
    <t>М. Ситник+3, 1989</t>
  </si>
  <si>
    <t>24е</t>
  </si>
  <si>
    <t>В. Скрипко, 1988</t>
  </si>
  <si>
    <t>24ж</t>
  </si>
  <si>
    <t>зеркалу З ст</t>
  </si>
  <si>
    <t>А. Русяев+5, 1988</t>
  </si>
  <si>
    <t>В. Гончар+3, 1995</t>
  </si>
  <si>
    <t>24з</t>
  </si>
  <si>
    <t>ц. бастиона лев части СЗ ст</t>
  </si>
  <si>
    <t>К. Сахаров+3, 1994</t>
  </si>
  <si>
    <t>Е.Дмитриенко+А.Грибцов, 2009</t>
  </si>
  <si>
    <t>24и</t>
  </si>
  <si>
    <t>А. Лавриненко, 2011</t>
  </si>
  <si>
    <t>М. Ситник+4, 1989</t>
  </si>
  <si>
    <t>В.Иванов+Т.Верулашвили, 1993</t>
  </si>
  <si>
    <t>25а</t>
  </si>
  <si>
    <t>А. Кленов+5, 1993</t>
  </si>
  <si>
    <t>25б</t>
  </si>
  <si>
    <t>А. Одинцов, 1995</t>
  </si>
  <si>
    <t>Т.Верулашвили+А.Качков, 1999</t>
  </si>
  <si>
    <t>25в</t>
  </si>
  <si>
    <t>А. Погорелов, 1999</t>
  </si>
  <si>
    <t>В ст</t>
  </si>
  <si>
    <t>В. Ведерников+4, 1989</t>
  </si>
  <si>
    <t>Ортотюбек</t>
  </si>
  <si>
    <t>А. Погорелов+4, 1988</t>
  </si>
  <si>
    <t>28б</t>
  </si>
  <si>
    <t>З ст (Папийон)</t>
  </si>
  <si>
    <t>В. Иванов+4, 1993</t>
  </si>
  <si>
    <t>Ф. Палландре, 1993</t>
  </si>
  <si>
    <t>27а</t>
  </si>
  <si>
    <t>Г. Лебедев, 1988</t>
  </si>
  <si>
    <t>Был обвал</t>
  </si>
  <si>
    <t>З ст (Питерский каскад)</t>
  </si>
  <si>
    <t>В. Иванов, 1992</t>
  </si>
  <si>
    <t>28а</t>
  </si>
  <si>
    <t>З ст (Французское ребро)</t>
  </si>
  <si>
    <t>П. Файвре, 1993</t>
  </si>
  <si>
    <t>35а</t>
  </si>
  <si>
    <t>Слесова</t>
  </si>
  <si>
    <t>центру Ю ст</t>
  </si>
  <si>
    <t>И. Пехтерев, 1999</t>
  </si>
  <si>
    <t>центру С ст</t>
  </si>
  <si>
    <t>А. Погорелов, 1988</t>
  </si>
  <si>
    <t>Г.Кириевский+5, 1991</t>
  </si>
  <si>
    <t>36а</t>
  </si>
  <si>
    <t>С. Мороз+5, 1988</t>
  </si>
  <si>
    <t>А. Одинцов+5, 1991</t>
  </si>
  <si>
    <t>левой части С ст</t>
  </si>
  <si>
    <t>М.Галего (Испания), 1992</t>
  </si>
  <si>
    <t>37а</t>
  </si>
  <si>
    <t>С. Семилеткин+В.Лебедев, 1993</t>
  </si>
  <si>
    <t>С.Семилеткин+В.Лебедев, 1993</t>
  </si>
  <si>
    <t>37б</t>
  </si>
  <si>
    <t>А. Кленов+4, 1993</t>
  </si>
  <si>
    <t>Краснолуцкий+2, 2013</t>
  </si>
  <si>
    <t>37в</t>
  </si>
  <si>
    <t>С и СЗ ст</t>
  </si>
  <si>
    <t>А. Лавриненко+2, 2009</t>
  </si>
  <si>
    <t>Верх совпадает с Мороза</t>
  </si>
  <si>
    <t>ЮЗ ст (Перестройка крэк)</t>
  </si>
  <si>
    <t>П. Ан, 1992</t>
  </si>
  <si>
    <t>Желтая Стена</t>
  </si>
  <si>
    <t>В. Солонников, 1987</t>
  </si>
  <si>
    <t>Серебряная стена</t>
  </si>
  <si>
    <t>каминам ЮВ ст</t>
  </si>
  <si>
    <t>И. Темерев, 2011</t>
  </si>
  <si>
    <t>Усен</t>
  </si>
  <si>
    <t>М. Ситник,1987</t>
  </si>
  <si>
    <t>Шайтанхана (Котина)</t>
  </si>
  <si>
    <t>СВ ст</t>
  </si>
  <si>
    <t>А. Максимов, 1988</t>
  </si>
  <si>
    <t>правой части В ст</t>
  </si>
  <si>
    <t>Г. Портянко, 1988</t>
  </si>
  <si>
    <t>М-т</t>
  </si>
  <si>
    <t>Балл</t>
  </si>
  <si>
    <t>Темерев Иван</t>
  </si>
  <si>
    <t>кто, когда</t>
  </si>
  <si>
    <t>Маршруты</t>
  </si>
  <si>
    <t>Заявки</t>
  </si>
  <si>
    <t>команда</t>
  </si>
  <si>
    <t>Команда</t>
  </si>
  <si>
    <t>Капитан</t>
  </si>
  <si>
    <t>Выход-1</t>
  </si>
  <si>
    <t>час</t>
  </si>
  <si>
    <t>мин</t>
  </si>
  <si>
    <t>01 авг 13:00</t>
  </si>
  <si>
    <t>01 авг 11:15</t>
  </si>
  <si>
    <t>01 авг 07:20</t>
  </si>
  <si>
    <t>01 авг 14:53</t>
  </si>
  <si>
    <t>02 авг 10:00</t>
  </si>
  <si>
    <t>01 авг 17:53</t>
  </si>
  <si>
    <t>01 авг 17:00</t>
  </si>
  <si>
    <t>01 авг 09:15</t>
  </si>
  <si>
    <t>02 авг 07:20</t>
  </si>
  <si>
    <t>02 авг 06:30</t>
  </si>
  <si>
    <t>02 авг 09:30</t>
  </si>
  <si>
    <t>сошли</t>
  </si>
  <si>
    <t>03 авг 06:00</t>
  </si>
  <si>
    <t>03 авг 11:45</t>
  </si>
  <si>
    <t>старт</t>
  </si>
  <si>
    <t>финиш</t>
  </si>
  <si>
    <t>03 авг 09:08</t>
  </si>
  <si>
    <t>Выход-2</t>
  </si>
  <si>
    <t>снялись</t>
  </si>
  <si>
    <t>04 авг 14:40</t>
  </si>
  <si>
    <t>01 авг 18:20</t>
  </si>
  <si>
    <t>05 авг 10:40</t>
  </si>
  <si>
    <t>05 авг 12:22</t>
  </si>
  <si>
    <t>05 авг 06:05</t>
  </si>
  <si>
    <t>05 авг 12:50</t>
  </si>
  <si>
    <t>05 авг 20:17</t>
  </si>
  <si>
    <t>05 авг 19:01</t>
  </si>
  <si>
    <t>05 авг 07:30</t>
  </si>
  <si>
    <t>05 авг 21:00</t>
  </si>
  <si>
    <t>Кожихов Антон</t>
  </si>
  <si>
    <t>№</t>
  </si>
  <si>
    <t>Сумма</t>
  </si>
  <si>
    <t>Выход-3</t>
  </si>
  <si>
    <t>07 авг 12:30</t>
  </si>
  <si>
    <t>07 авг 16:50</t>
  </si>
  <si>
    <t>Синие лезут, красные залезли, черные заявились</t>
  </si>
  <si>
    <t>№24 13:00</t>
  </si>
  <si>
    <t>№21 14:53</t>
  </si>
  <si>
    <t>№20 11:15</t>
  </si>
  <si>
    <t>№17 07:20</t>
  </si>
  <si>
    <t>№25 10:00</t>
  </si>
  <si>
    <t>№39 17:53</t>
  </si>
  <si>
    <t>№30 17:00</t>
  </si>
  <si>
    <t>№42 09:15</t>
  </si>
  <si>
    <t>№19 07:20</t>
  </si>
  <si>
    <t>№10 06:30</t>
  </si>
  <si>
    <t>№18 09:30</t>
  </si>
  <si>
    <t>№4 06:00</t>
  </si>
  <si>
    <t>№24 11:45</t>
  </si>
  <si>
    <t>фин 09:08</t>
  </si>
  <si>
    <t>№10 08:15 - 18:10</t>
  </si>
  <si>
    <t>03 авг 07:00</t>
  </si>
  <si>
    <t>№28 07:00</t>
  </si>
  <si>
    <t>фин 14:40</t>
  </si>
  <si>
    <t>фин 10:40</t>
  </si>
  <si>
    <t>фин 12:22</t>
  </si>
  <si>
    <t>фин 06:05</t>
  </si>
  <si>
    <t>фин 12:50</t>
  </si>
  <si>
    <t>№7 17:59</t>
  </si>
  <si>
    <t>фин 20:17</t>
  </si>
  <si>
    <t>фин 19:01</t>
  </si>
  <si>
    <t>№38 07:30</t>
  </si>
  <si>
    <t>фин 21:00</t>
  </si>
  <si>
    <t>№14 06:30 - 17:20</t>
  </si>
  <si>
    <t>фин 14:25</t>
  </si>
  <si>
    <t>№11 08:00</t>
  </si>
  <si>
    <t>№38 18:20</t>
  </si>
  <si>
    <t>перезаявились</t>
  </si>
  <si>
    <t>№9 08:50</t>
  </si>
  <si>
    <t>фин 15:25</t>
  </si>
  <si>
    <t>04 авг 08:00</t>
  </si>
  <si>
    <t>фин 17:15</t>
  </si>
  <si>
    <t>фин 13:52</t>
  </si>
  <si>
    <t>фин 12:30</t>
  </si>
  <si>
    <t>№39 06:15</t>
  </si>
  <si>
    <t>фин 18:00</t>
  </si>
  <si>
    <t>фин 16:50</t>
  </si>
  <si>
    <t>Год.р</t>
  </si>
  <si>
    <t>Разр.</t>
  </si>
  <si>
    <t>Команды</t>
  </si>
  <si>
    <t>№42 17:00</t>
  </si>
  <si>
    <t>фин 16:29</t>
  </si>
  <si>
    <t>№7 18:00</t>
  </si>
  <si>
    <t>№21 06:15 - 16:32</t>
  </si>
  <si>
    <t>№17 07:50</t>
  </si>
  <si>
    <t>№47 07:20 - 14:54</t>
  </si>
  <si>
    <t>№9 08:00</t>
  </si>
  <si>
    <t>№24 08:05</t>
  </si>
  <si>
    <t>№9 15:00</t>
  </si>
  <si>
    <t>фин 08:57</t>
  </si>
  <si>
    <t>№10 05.53 - 17:53</t>
  </si>
  <si>
    <t>10 авг 05:53</t>
  </si>
  <si>
    <t>10 авг 17:53</t>
  </si>
  <si>
    <t>№28 12:28</t>
  </si>
  <si>
    <t>фин 16:00</t>
  </si>
  <si>
    <t>10 авг 16:00</t>
  </si>
  <si>
    <t>№7 06:30</t>
  </si>
  <si>
    <t>№38 17:41</t>
  </si>
  <si>
    <t>10 авг 17:41</t>
  </si>
  <si>
    <t>№3 16:00</t>
  </si>
  <si>
    <t>фин 20:15</t>
  </si>
  <si>
    <t>10 авг 20:15</t>
  </si>
  <si>
    <t>фин 17:45</t>
  </si>
  <si>
    <t>10 авг 17:45</t>
  </si>
  <si>
    <t>№27 11:42</t>
  </si>
  <si>
    <t>10 авг 12:28</t>
  </si>
  <si>
    <t>10 авг 06:30</t>
  </si>
  <si>
    <t>10 авг 11:42</t>
  </si>
  <si>
    <t>№39 06:20</t>
  </si>
  <si>
    <t>фин 15:48</t>
  </si>
  <si>
    <t>11 авг 15:48</t>
  </si>
  <si>
    <t>11 авг 06:20</t>
  </si>
  <si>
    <t>№38</t>
  </si>
  <si>
    <t>фин 16:57</t>
  </si>
  <si>
    <t>11 авг 16:57</t>
  </si>
  <si>
    <t>№4 07:30</t>
  </si>
  <si>
    <t>11 авг 07:30</t>
  </si>
  <si>
    <t>№46</t>
  </si>
  <si>
    <t>06 авг 17:55</t>
  </si>
  <si>
    <t>06 авг 13:52</t>
  </si>
  <si>
    <t>06 авг 15:25</t>
  </si>
  <si>
    <t>09 авг 07:50</t>
  </si>
  <si>
    <t>08 авг 17:00</t>
  </si>
  <si>
    <t>09 авг 08:00</t>
  </si>
  <si>
    <t>07 авг 06:15</t>
  </si>
  <si>
    <t>05 авг 17:59</t>
  </si>
  <si>
    <t>09 авг 08:05</t>
  </si>
  <si>
    <t>09 авг 07:20</t>
  </si>
  <si>
    <t>05 авг 06:30</t>
  </si>
  <si>
    <t>04 авг 08:50</t>
  </si>
  <si>
    <t>03 авг 08:15</t>
  </si>
  <si>
    <t>08 авг 16:29</t>
  </si>
  <si>
    <t>07 авг 18:00</t>
  </si>
  <si>
    <t>09 авг 14:54</t>
  </si>
  <si>
    <t>05 авг 17:20</t>
  </si>
  <si>
    <t>05 авг 14:25</t>
  </si>
  <si>
    <t>03 авг 18:10</t>
  </si>
  <si>
    <t>08 авг 16:32</t>
  </si>
  <si>
    <t>№7 19:00</t>
  </si>
  <si>
    <t>11 авг 19:00</t>
  </si>
  <si>
    <t>08 авг 06:15</t>
  </si>
  <si>
    <t>09 авг 15:00</t>
  </si>
  <si>
    <t>08 авг 18:00</t>
  </si>
  <si>
    <t>06 авг 11:35</t>
  </si>
  <si>
    <t>09 авг 08:57</t>
  </si>
  <si>
    <t>классиф.</t>
  </si>
  <si>
    <t>Лучшее прохождение на Чемпионате</t>
  </si>
  <si>
    <t>кто</t>
  </si>
  <si>
    <t>Темерев+2</t>
  </si>
  <si>
    <t>Клепиков+2</t>
  </si>
  <si>
    <t>Кожихов, Черемных</t>
  </si>
  <si>
    <t>Галацевич, Ермишина</t>
  </si>
  <si>
    <t>Жигалов, Катанаев</t>
  </si>
  <si>
    <t>Скрипник+2</t>
  </si>
  <si>
    <t>протяж.</t>
  </si>
  <si>
    <t>12 авг 09:50</t>
  </si>
  <si>
    <t>12 авг 14:03</t>
  </si>
  <si>
    <t>12 авг 13:26</t>
  </si>
  <si>
    <t>12 авг 20:10</t>
  </si>
  <si>
    <t>12 авг 16:56</t>
  </si>
  <si>
    <t>12 авг 11:15</t>
  </si>
  <si>
    <t>фин 09:50</t>
  </si>
  <si>
    <t>фин 14:03</t>
  </si>
  <si>
    <t>фин 13:26</t>
  </si>
  <si>
    <t>фин 20:10</t>
  </si>
  <si>
    <t>фин 16:56</t>
  </si>
  <si>
    <t>не вышли</t>
  </si>
  <si>
    <t>Цыганков+2</t>
  </si>
  <si>
    <t>Хвостенко, Прокофьев</t>
  </si>
  <si>
    <t>№3 11:35</t>
  </si>
  <si>
    <t>фин 10:35</t>
  </si>
  <si>
    <t>13 авг 10:35</t>
  </si>
  <si>
    <t>№7 6:05 - 20:38</t>
  </si>
  <si>
    <t>Петрова+3</t>
  </si>
  <si>
    <t>13 авг 06:05</t>
  </si>
  <si>
    <t>13 авг 20:38</t>
  </si>
  <si>
    <t>фин 17:53</t>
  </si>
  <si>
    <t>13 авг 17:53</t>
  </si>
  <si>
    <t>Лукиенко, Правдивец</t>
  </si>
  <si>
    <t>Бабий+2</t>
  </si>
  <si>
    <t>Колтунов+2</t>
  </si>
  <si>
    <t>Юркин, Кравец</t>
  </si>
  <si>
    <t>Место</t>
  </si>
  <si>
    <t>сняты по времени</t>
  </si>
  <si>
    <t>Красноярск</t>
  </si>
  <si>
    <t>02 авг 19:17</t>
  </si>
  <si>
    <t>№42 19:17</t>
  </si>
  <si>
    <t>ком</t>
  </si>
  <si>
    <t>сошли по болезни</t>
  </si>
  <si>
    <t>№19 06:30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</si>
</sst>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9" fillId="0" borderId="0" xfId="52" applyFont="1">
      <alignment/>
      <protection/>
    </xf>
    <xf numFmtId="0" fontId="1" fillId="0" borderId="0" xfId="52">
      <alignment/>
      <protection/>
    </xf>
    <xf numFmtId="49" fontId="1" fillId="0" borderId="0" xfId="52" applyNumberFormat="1" applyAlignment="1">
      <alignment horizontal="center"/>
      <protection/>
    </xf>
    <xf numFmtId="0" fontId="1" fillId="0" borderId="10" xfId="52" applyBorder="1">
      <alignment/>
      <protection/>
    </xf>
    <xf numFmtId="0" fontId="1" fillId="0" borderId="1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52" applyAlignment="1">
      <alignment horizontal="center" vertical="center"/>
      <protection/>
    </xf>
    <xf numFmtId="0" fontId="1" fillId="0" borderId="12" xfId="52" applyBorder="1" applyAlignment="1">
      <alignment horizontal="center"/>
      <protection/>
    </xf>
    <xf numFmtId="0" fontId="1" fillId="0" borderId="13" xfId="52" applyBorder="1">
      <alignment/>
      <protection/>
    </xf>
    <xf numFmtId="0" fontId="1" fillId="0" borderId="11" xfId="52" applyBorder="1">
      <alignment/>
      <protection/>
    </xf>
    <xf numFmtId="0" fontId="1" fillId="0" borderId="13" xfId="52" applyFont="1" applyBorder="1">
      <alignment/>
      <protection/>
    </xf>
    <xf numFmtId="0" fontId="1" fillId="0" borderId="11" xfId="52" applyFill="1" applyBorder="1">
      <alignment/>
      <protection/>
    </xf>
    <xf numFmtId="0" fontId="1" fillId="0" borderId="10" xfId="52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52" applyBorder="1" applyAlignment="1">
      <alignment horizontal="center"/>
      <protection/>
    </xf>
    <xf numFmtId="0" fontId="1" fillId="0" borderId="15" xfId="52" applyBorder="1" applyAlignment="1">
      <alignment horizontal="center"/>
      <protection/>
    </xf>
    <xf numFmtId="0" fontId="0" fillId="0" borderId="15" xfId="0" applyBorder="1" applyAlignment="1">
      <alignment/>
    </xf>
    <xf numFmtId="0" fontId="1" fillId="24" borderId="12" xfId="52" applyFill="1" applyBorder="1" applyAlignment="1">
      <alignment horizontal="center"/>
      <protection/>
    </xf>
    <xf numFmtId="0" fontId="1" fillId="24" borderId="14" xfId="52" applyFill="1" applyBorder="1" applyAlignment="1">
      <alignment horizontal="center"/>
      <protection/>
    </xf>
    <xf numFmtId="0" fontId="1" fillId="24" borderId="15" xfId="52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4" fillId="0" borderId="16" xfId="52" applyFont="1" applyFill="1" applyBorder="1">
      <alignment/>
      <protection/>
    </xf>
    <xf numFmtId="0" fontId="24" fillId="0" borderId="16" xfId="52" applyFont="1" applyFill="1" applyBorder="1" applyAlignment="1">
      <alignment horizontal="right" vertical="center"/>
      <protection/>
    </xf>
    <xf numFmtId="0" fontId="24" fillId="0" borderId="16" xfId="52" applyFont="1" applyFill="1" applyBorder="1" applyAlignment="1">
      <alignment horizontal="center"/>
      <protection/>
    </xf>
    <xf numFmtId="164" fontId="24" fillId="0" borderId="16" xfId="52" applyNumberFormat="1" applyFont="1" applyFill="1" applyBorder="1" applyAlignment="1">
      <alignment horizontal="center"/>
      <protection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 quotePrefix="1">
      <alignment horizontal="center" vertical="center"/>
    </xf>
    <xf numFmtId="0" fontId="21" fillId="0" borderId="16" xfId="0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4" fillId="25" borderId="16" xfId="52" applyFont="1" applyFill="1" applyBorder="1">
      <alignment/>
      <protection/>
    </xf>
    <xf numFmtId="0" fontId="24" fillId="25" borderId="16" xfId="52" applyFont="1" applyFill="1" applyBorder="1" applyAlignment="1">
      <alignment horizontal="center"/>
      <protection/>
    </xf>
    <xf numFmtId="164" fontId="24" fillId="25" borderId="16" xfId="52" applyNumberFormat="1" applyFont="1" applyFill="1" applyBorder="1" applyAlignment="1">
      <alignment horizontal="center"/>
      <protection/>
    </xf>
    <xf numFmtId="0" fontId="24" fillId="25" borderId="10" xfId="52" applyFont="1" applyFill="1" applyBorder="1" applyAlignment="1">
      <alignment horizontal="center"/>
      <protection/>
    </xf>
    <xf numFmtId="0" fontId="24" fillId="25" borderId="10" xfId="52" applyFont="1" applyFill="1" applyBorder="1">
      <alignment/>
      <protection/>
    </xf>
    <xf numFmtId="0" fontId="24" fillId="25" borderId="17" xfId="52" applyFont="1" applyFill="1" applyBorder="1">
      <alignment/>
      <protection/>
    </xf>
    <xf numFmtId="0" fontId="9" fillId="0" borderId="13" xfId="52" applyFont="1" applyBorder="1">
      <alignment/>
      <protection/>
    </xf>
    <xf numFmtId="0" fontId="9" fillId="0" borderId="13" xfId="52" applyFont="1" applyFill="1" applyBorder="1">
      <alignment/>
      <protection/>
    </xf>
    <xf numFmtId="0" fontId="23" fillId="0" borderId="16" xfId="52" applyFont="1" applyFill="1" applyBorder="1" applyAlignment="1">
      <alignment horizontal="left"/>
      <protection/>
    </xf>
    <xf numFmtId="0" fontId="23" fillId="25" borderId="16" xfId="52" applyFont="1" applyFill="1" applyBorder="1" applyAlignment="1">
      <alignment horizontal="left"/>
      <protection/>
    </xf>
    <xf numFmtId="0" fontId="23" fillId="25" borderId="17" xfId="52" applyFont="1" applyFill="1" applyBorder="1" applyAlignment="1">
      <alignment horizontal="left"/>
      <protection/>
    </xf>
    <xf numFmtId="0" fontId="24" fillId="25" borderId="17" xfId="52" applyFont="1" applyFill="1" applyBorder="1" applyAlignment="1">
      <alignment horizontal="center"/>
      <protection/>
    </xf>
    <xf numFmtId="0" fontId="9" fillId="0" borderId="18" xfId="52" applyFont="1" applyBorder="1" applyAlignment="1">
      <alignment horizontal="center"/>
      <protection/>
    </xf>
    <xf numFmtId="0" fontId="9" fillId="0" borderId="19" xfId="52" applyFont="1" applyBorder="1">
      <alignment/>
      <protection/>
    </xf>
    <xf numFmtId="0" fontId="25" fillId="0" borderId="20" xfId="0" applyFont="1" applyBorder="1" applyAlignment="1">
      <alignment horizontal="center" vertical="center"/>
    </xf>
    <xf numFmtId="0" fontId="24" fillId="0" borderId="21" xfId="52" applyFont="1" applyFill="1" applyBorder="1">
      <alignment/>
      <protection/>
    </xf>
    <xf numFmtId="0" fontId="24" fillId="0" borderId="21" xfId="52" applyFont="1" applyFill="1" applyBorder="1" applyAlignment="1">
      <alignment horizontal="right" vertical="center"/>
      <protection/>
    </xf>
    <xf numFmtId="0" fontId="23" fillId="0" borderId="21" xfId="52" applyFont="1" applyFill="1" applyBorder="1" applyAlignment="1">
      <alignment horizontal="left"/>
      <protection/>
    </xf>
    <xf numFmtId="0" fontId="24" fillId="0" borderId="21" xfId="52" applyFont="1" applyFill="1" applyBorder="1" applyAlignment="1">
      <alignment horizontal="center"/>
      <protection/>
    </xf>
    <xf numFmtId="164" fontId="24" fillId="0" borderId="21" xfId="52" applyNumberFormat="1" applyFont="1" applyFill="1" applyBorder="1" applyAlignment="1">
      <alignment horizontal="center"/>
      <protection/>
    </xf>
    <xf numFmtId="0" fontId="23" fillId="0" borderId="18" xfId="52" applyFont="1" applyFill="1" applyBorder="1" applyAlignment="1">
      <alignment horizontal="center"/>
      <protection/>
    </xf>
    <xf numFmtId="0" fontId="23" fillId="0" borderId="19" xfId="52" applyFont="1" applyFill="1" applyBorder="1" applyAlignment="1">
      <alignment horizontal="center" vertical="center"/>
      <protection/>
    </xf>
    <xf numFmtId="0" fontId="23" fillId="0" borderId="19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/>
      <protection/>
    </xf>
    <xf numFmtId="0" fontId="24" fillId="0" borderId="23" xfId="52" applyFont="1" applyFill="1" applyBorder="1" applyAlignment="1">
      <alignment horizontal="center"/>
      <protection/>
    </xf>
    <xf numFmtId="0" fontId="24" fillId="0" borderId="24" xfId="52" applyFont="1" applyFill="1" applyBorder="1" applyAlignment="1">
      <alignment horizontal="center"/>
      <protection/>
    </xf>
    <xf numFmtId="0" fontId="24" fillId="25" borderId="24" xfId="52" applyFont="1" applyFill="1" applyBorder="1" applyAlignment="1">
      <alignment horizontal="center"/>
      <protection/>
    </xf>
    <xf numFmtId="0" fontId="21" fillId="0" borderId="24" xfId="0" applyFont="1" applyFill="1" applyBorder="1" applyAlignment="1">
      <alignment horizontal="center"/>
    </xf>
    <xf numFmtId="0" fontId="23" fillId="0" borderId="25" xfId="52" applyFont="1" applyFill="1" applyBorder="1" applyAlignment="1">
      <alignment horizontal="center"/>
      <protection/>
    </xf>
    <xf numFmtId="164" fontId="24" fillId="0" borderId="26" xfId="52" applyNumberFormat="1" applyFont="1" applyFill="1" applyBorder="1" applyAlignment="1">
      <alignment horizontal="center"/>
      <protection/>
    </xf>
    <xf numFmtId="164" fontId="24" fillId="0" borderId="27" xfId="52" applyNumberFormat="1" applyFont="1" applyFill="1" applyBorder="1" applyAlignment="1">
      <alignment horizontal="center"/>
      <protection/>
    </xf>
    <xf numFmtId="164" fontId="23" fillId="25" borderId="27" xfId="52" applyNumberFormat="1" applyFont="1" applyFill="1" applyBorder="1" applyAlignment="1">
      <alignment horizontal="center"/>
      <protection/>
    </xf>
    <xf numFmtId="164" fontId="21" fillId="0" borderId="27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/>
    </xf>
    <xf numFmtId="0" fontId="22" fillId="0" borderId="28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center"/>
    </xf>
    <xf numFmtId="164" fontId="21" fillId="0" borderId="29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16" xfId="0" applyBorder="1" applyAlignment="1">
      <alignment/>
    </xf>
    <xf numFmtId="0" fontId="1" fillId="0" borderId="16" xfId="52" applyBorder="1">
      <alignment/>
      <protection/>
    </xf>
    <xf numFmtId="0" fontId="1" fillId="0" borderId="21" xfId="52" applyFont="1" applyBorder="1">
      <alignment/>
      <protection/>
    </xf>
    <xf numFmtId="0" fontId="1" fillId="0" borderId="30" xfId="52" applyBorder="1" applyAlignment="1">
      <alignment horizontal="center"/>
      <protection/>
    </xf>
    <xf numFmtId="0" fontId="1" fillId="0" borderId="31" xfId="52" applyBorder="1" applyAlignment="1">
      <alignment horizontal="center"/>
      <protection/>
    </xf>
    <xf numFmtId="0" fontId="1" fillId="24" borderId="31" xfId="52" applyFill="1" applyBorder="1" applyAlignment="1">
      <alignment horizontal="center"/>
      <protection/>
    </xf>
    <xf numFmtId="2" fontId="0" fillId="0" borderId="27" xfId="0" applyNumberFormat="1" applyBorder="1" applyAlignment="1">
      <alignment/>
    </xf>
    <xf numFmtId="0" fontId="1" fillId="0" borderId="32" xfId="52" applyBorder="1" applyAlignment="1">
      <alignment horizontal="center"/>
      <protection/>
    </xf>
    <xf numFmtId="0" fontId="1" fillId="0" borderId="28" xfId="52" applyBorder="1">
      <alignment/>
      <protection/>
    </xf>
    <xf numFmtId="0" fontId="24" fillId="0" borderId="30" xfId="52" applyFont="1" applyFill="1" applyBorder="1" applyAlignment="1">
      <alignment horizontal="center"/>
      <protection/>
    </xf>
    <xf numFmtId="0" fontId="24" fillId="0" borderId="31" xfId="52" applyFont="1" applyFill="1" applyBorder="1" applyAlignment="1">
      <alignment horizontal="center"/>
      <protection/>
    </xf>
    <xf numFmtId="0" fontId="24" fillId="0" borderId="32" xfId="52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5" fillId="0" borderId="18" xfId="0" applyFont="1" applyBorder="1" applyAlignment="1">
      <alignment horizontal="right"/>
    </xf>
    <xf numFmtId="0" fontId="25" fillId="0" borderId="19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16" xfId="0" applyBorder="1" applyAlignment="1">
      <alignment horizontal="right"/>
    </xf>
    <xf numFmtId="22" fontId="0" fillId="0" borderId="21" xfId="0" applyNumberFormat="1" applyBorder="1" applyAlignment="1" quotePrefix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2" fillId="0" borderId="0" xfId="0" applyFont="1" applyFill="1" applyAlignment="1">
      <alignment/>
    </xf>
    <xf numFmtId="22" fontId="0" fillId="0" borderId="11" xfId="0" applyNumberFormat="1" applyBorder="1" applyAlignment="1" quotePrefix="1">
      <alignment/>
    </xf>
    <xf numFmtId="0" fontId="25" fillId="0" borderId="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25" fillId="0" borderId="34" xfId="0" applyFont="1" applyBorder="1" applyAlignment="1">
      <alignment horizontal="center"/>
    </xf>
    <xf numFmtId="2" fontId="0" fillId="0" borderId="33" xfId="0" applyNumberFormat="1" applyBorder="1" applyAlignment="1">
      <alignment/>
    </xf>
    <xf numFmtId="0" fontId="0" fillId="0" borderId="35" xfId="0" applyBorder="1" applyAlignment="1">
      <alignment/>
    </xf>
    <xf numFmtId="0" fontId="25" fillId="0" borderId="1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5" fillId="26" borderId="36" xfId="0" applyFont="1" applyFill="1" applyBorder="1" applyAlignment="1">
      <alignment horizontal="center"/>
    </xf>
    <xf numFmtId="2" fontId="0" fillId="26" borderId="37" xfId="0" applyNumberFormat="1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2" fontId="0" fillId="26" borderId="38" xfId="0" applyNumberFormat="1" applyFill="1" applyBorder="1" applyAlignment="1">
      <alignment horizontal="center"/>
    </xf>
    <xf numFmtId="0" fontId="9" fillId="0" borderId="25" xfId="52" applyFont="1" applyBorder="1">
      <alignment/>
      <protection/>
    </xf>
    <xf numFmtId="0" fontId="1" fillId="0" borderId="26" xfId="52" applyFont="1" applyBorder="1">
      <alignment/>
      <protection/>
    </xf>
    <xf numFmtId="0" fontId="1" fillId="0" borderId="27" xfId="52" applyFont="1" applyBorder="1">
      <alignment/>
      <protection/>
    </xf>
    <xf numFmtId="0" fontId="1" fillId="0" borderId="27" xfId="52" applyFont="1" applyFill="1" applyBorder="1">
      <alignment/>
      <protection/>
    </xf>
    <xf numFmtId="0" fontId="1" fillId="0" borderId="29" xfId="52" applyFont="1" applyBorder="1">
      <alignment/>
      <protection/>
    </xf>
    <xf numFmtId="2" fontId="0" fillId="0" borderId="29" xfId="0" applyNumberFormat="1" applyBorder="1" applyAlignment="1">
      <alignment/>
    </xf>
    <xf numFmtId="0" fontId="23" fillId="0" borderId="19" xfId="52" applyFont="1" applyFill="1" applyBorder="1" applyAlignment="1">
      <alignment horizontal="left"/>
      <protection/>
    </xf>
    <xf numFmtId="164" fontId="0" fillId="0" borderId="16" xfId="0" applyNumberFormat="1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7" xfId="0" applyBorder="1" applyAlignment="1">
      <alignment/>
    </xf>
    <xf numFmtId="49" fontId="9" fillId="0" borderId="34" xfId="52" applyNumberFormat="1" applyFont="1" applyBorder="1" applyAlignment="1">
      <alignment horizontal="center" vertical="center"/>
      <protection/>
    </xf>
    <xf numFmtId="49" fontId="1" fillId="0" borderId="39" xfId="52" applyNumberFormat="1" applyBorder="1" applyAlignment="1">
      <alignment horizontal="center" vertical="center"/>
      <protection/>
    </xf>
    <xf numFmtId="49" fontId="1" fillId="0" borderId="0" xfId="52" applyNumberForma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1" fillId="0" borderId="40" xfId="52" applyNumberFormat="1" applyBorder="1" applyAlignment="1">
      <alignment horizontal="center" vertical="center"/>
      <protection/>
    </xf>
    <xf numFmtId="49" fontId="1" fillId="0" borderId="40" xfId="52" applyNumberFormat="1" applyBorder="1" applyAlignment="1">
      <alignment horizontal="center" vertical="center"/>
      <protection/>
    </xf>
    <xf numFmtId="0" fontId="1" fillId="0" borderId="39" xfId="52" applyNumberFormat="1" applyBorder="1" applyAlignment="1">
      <alignment horizontal="center" vertical="center"/>
      <protection/>
    </xf>
    <xf numFmtId="0" fontId="1" fillId="0" borderId="0" xfId="52" applyNumberForma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16" fontId="0" fillId="27" borderId="16" xfId="0" applyNumberFormat="1" applyFill="1" applyBorder="1" applyAlignment="1">
      <alignment horizontal="center"/>
    </xf>
    <xf numFmtId="16" fontId="0" fillId="27" borderId="33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20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0" fontId="0" fillId="0" borderId="10" xfId="0" applyFill="1" applyBorder="1" applyAlignment="1">
      <alignment/>
    </xf>
    <xf numFmtId="49" fontId="9" fillId="27" borderId="10" xfId="52" applyNumberFormat="1" applyFont="1" applyFill="1" applyBorder="1" applyAlignment="1">
      <alignment horizontal="center" vertical="center"/>
      <protection/>
    </xf>
    <xf numFmtId="49" fontId="1" fillId="27" borderId="10" xfId="52" applyNumberFormat="1" applyFill="1" applyBorder="1" applyAlignment="1">
      <alignment horizontal="center" vertical="center"/>
      <protection/>
    </xf>
    <xf numFmtId="0" fontId="0" fillId="27" borderId="10" xfId="0" applyFill="1" applyBorder="1" applyAlignment="1">
      <alignment horizontal="center" vertical="center"/>
    </xf>
    <xf numFmtId="0" fontId="1" fillId="27" borderId="10" xfId="52" applyNumberFormat="1" applyFill="1" applyBorder="1" applyAlignment="1">
      <alignment horizontal="center" vertical="center"/>
      <protection/>
    </xf>
    <xf numFmtId="0" fontId="29" fillId="0" borderId="21" xfId="0" applyFont="1" applyBorder="1" applyAlignment="1">
      <alignment/>
    </xf>
    <xf numFmtId="0" fontId="25" fillId="26" borderId="43" xfId="0" applyFont="1" applyFill="1" applyBorder="1" applyAlignment="1">
      <alignment horizontal="center"/>
    </xf>
    <xf numFmtId="2" fontId="0" fillId="26" borderId="44" xfId="0" applyNumberFormat="1" applyFill="1" applyBorder="1" applyAlignment="1">
      <alignment/>
    </xf>
    <xf numFmtId="2" fontId="0" fillId="26" borderId="45" xfId="0" applyNumberFormat="1" applyFill="1" applyBorder="1" applyAlignment="1">
      <alignment/>
    </xf>
    <xf numFmtId="0" fontId="25" fillId="0" borderId="40" xfId="0" applyFont="1" applyBorder="1" applyAlignment="1">
      <alignment horizontal="center"/>
    </xf>
    <xf numFmtId="0" fontId="22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3" xfId="0" applyFont="1" applyFill="1" applyBorder="1" applyAlignment="1" quotePrefix="1">
      <alignment horizontal="center" vertical="center"/>
    </xf>
    <xf numFmtId="0" fontId="21" fillId="0" borderId="33" xfId="0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4" fillId="0" borderId="16" xfId="52" applyFont="1" applyFill="1" applyBorder="1" applyAlignment="1">
      <alignment horizontal="center" vertical="center"/>
      <protection/>
    </xf>
    <xf numFmtId="0" fontId="24" fillId="25" borderId="16" xfId="52" applyFont="1" applyFill="1" applyBorder="1" applyAlignment="1">
      <alignment horizontal="center" vertical="center"/>
      <protection/>
    </xf>
    <xf numFmtId="0" fontId="21" fillId="25" borderId="0" xfId="0" applyFont="1" applyFill="1" applyBorder="1" applyAlignment="1">
      <alignment horizontal="center"/>
    </xf>
    <xf numFmtId="0" fontId="0" fillId="27" borderId="17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1" xfId="0" applyFill="1" applyBorder="1" applyAlignment="1">
      <alignment/>
    </xf>
    <xf numFmtId="0" fontId="0" fillId="0" borderId="0" xfId="0" applyFill="1" applyBorder="1" applyAlignment="1">
      <alignment/>
    </xf>
    <xf numFmtId="165" fontId="21" fillId="0" borderId="0" xfId="0" applyNumberFormat="1" applyFont="1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2" fontId="24" fillId="0" borderId="16" xfId="52" applyNumberFormat="1" applyFont="1" applyFill="1" applyBorder="1" applyAlignment="1">
      <alignment horizontal="center"/>
      <protection/>
    </xf>
    <xf numFmtId="166" fontId="0" fillId="0" borderId="0" xfId="0" applyNumberFormat="1" applyAlignment="1">
      <alignment/>
    </xf>
    <xf numFmtId="22" fontId="0" fillId="0" borderId="16" xfId="0" applyNumberFormat="1" applyBorder="1" applyAlignment="1" quotePrefix="1">
      <alignment/>
    </xf>
    <xf numFmtId="0" fontId="0" fillId="0" borderId="21" xfId="0" applyBorder="1" applyAlignment="1">
      <alignment horizontal="right"/>
    </xf>
    <xf numFmtId="2" fontId="0" fillId="26" borderId="45" xfId="0" applyNumberFormat="1" applyFill="1" applyBorder="1" applyAlignment="1">
      <alignment horizontal="right"/>
    </xf>
    <xf numFmtId="2" fontId="0" fillId="26" borderId="46" xfId="0" applyNumberFormat="1" applyFill="1" applyBorder="1" applyAlignment="1">
      <alignment/>
    </xf>
    <xf numFmtId="2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/>
    </xf>
    <xf numFmtId="2" fontId="0" fillId="26" borderId="47" xfId="0" applyNumberFormat="1" applyFill="1" applyBorder="1" applyAlignment="1">
      <alignment horizontal="center"/>
    </xf>
    <xf numFmtId="22" fontId="0" fillId="0" borderId="28" xfId="0" applyNumberFormat="1" applyBorder="1" applyAlignment="1" quotePrefix="1">
      <alignment/>
    </xf>
    <xf numFmtId="2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25" fillId="0" borderId="36" xfId="0" applyFon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25" fillId="0" borderId="49" xfId="0" applyFont="1" applyFill="1" applyBorder="1" applyAlignment="1">
      <alignment horizontal="center"/>
    </xf>
    <xf numFmtId="1" fontId="25" fillId="0" borderId="45" xfId="0" applyNumberFormat="1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0" fillId="27" borderId="42" xfId="0" applyFill="1" applyBorder="1" applyAlignment="1">
      <alignment/>
    </xf>
    <xf numFmtId="0" fontId="0" fillId="27" borderId="35" xfId="0" applyFill="1" applyBorder="1" applyAlignment="1">
      <alignment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0" fillId="27" borderId="41" xfId="0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5" xfId="0" applyFont="1" applyFill="1" applyBorder="1" applyAlignment="1">
      <alignment/>
    </xf>
    <xf numFmtId="0" fontId="30" fillId="0" borderId="51" xfId="0" applyFont="1" applyFill="1" applyBorder="1" applyAlignment="1">
      <alignment/>
    </xf>
    <xf numFmtId="0" fontId="21" fillId="27" borderId="27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1" fillId="0" borderId="39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27" borderId="33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30" fillId="0" borderId="48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3" fillId="0" borderId="31" xfId="52" applyFont="1" applyFill="1" applyBorder="1" applyAlignment="1">
      <alignment horizontal="center"/>
      <protection/>
    </xf>
    <xf numFmtId="0" fontId="23" fillId="25" borderId="31" xfId="52" applyFont="1" applyFill="1" applyBorder="1" applyAlignment="1">
      <alignment horizontal="center"/>
      <protection/>
    </xf>
    <xf numFmtId="0" fontId="31" fillId="0" borderId="45" xfId="0" applyFont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11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2" sqref="A2"/>
    </sheetView>
  </sheetViews>
  <sheetFormatPr defaultColWidth="9.00390625" defaultRowHeight="12.75" outlineLevelCol="1"/>
  <cols>
    <col min="1" max="1" width="3.375" style="0" customWidth="1"/>
    <col min="2" max="2" width="13.50390625" style="0" bestFit="1" customWidth="1"/>
    <col min="3" max="3" width="24.00390625" style="0" bestFit="1" customWidth="1"/>
    <col min="4" max="4" width="6.00390625" style="8" hidden="1" customWidth="1" outlineLevel="1"/>
    <col min="5" max="5" width="6.625" style="8" hidden="1" customWidth="1" outlineLevel="1"/>
    <col min="6" max="6" width="2.50390625" style="8" customWidth="1" collapsed="1"/>
    <col min="7" max="7" width="10.125" style="0" bestFit="1" customWidth="1"/>
    <col min="8" max="9" width="18.50390625" style="0" bestFit="1" customWidth="1"/>
    <col min="10" max="10" width="10.125" style="0" bestFit="1" customWidth="1"/>
    <col min="11" max="11" width="16.50390625" style="0" bestFit="1" customWidth="1"/>
    <col min="12" max="12" width="9.50390625" style="0" bestFit="1" customWidth="1"/>
    <col min="13" max="13" width="10.125" style="0" bestFit="1" customWidth="1"/>
    <col min="14" max="16" width="16.50390625" style="0" bestFit="1" customWidth="1"/>
    <col min="17" max="17" width="10.375" style="0" customWidth="1"/>
    <col min="19" max="19" width="16.50390625" style="0" bestFit="1" customWidth="1"/>
  </cols>
  <sheetData>
    <row r="1" spans="1:6" ht="15.75" thickBot="1">
      <c r="A1" s="1" t="s">
        <v>319</v>
      </c>
      <c r="B1" s="3"/>
      <c r="C1" s="2"/>
      <c r="E1" s="9"/>
      <c r="F1" s="9"/>
    </row>
    <row r="2" spans="1:19" ht="15.75" thickBot="1">
      <c r="A2" s="49" t="s">
        <v>270</v>
      </c>
      <c r="B2" s="50" t="s">
        <v>26</v>
      </c>
      <c r="C2" s="50" t="s">
        <v>27</v>
      </c>
      <c r="D2" s="51" t="s">
        <v>317</v>
      </c>
      <c r="E2" s="127" t="s">
        <v>318</v>
      </c>
      <c r="F2" s="146"/>
      <c r="G2" s="139">
        <v>41852</v>
      </c>
      <c r="H2" s="139">
        <v>41853</v>
      </c>
      <c r="I2" s="139">
        <v>41854</v>
      </c>
      <c r="J2" s="140">
        <v>41855</v>
      </c>
      <c r="K2" s="139">
        <v>41856</v>
      </c>
      <c r="L2" s="139">
        <v>41857</v>
      </c>
      <c r="M2" s="139">
        <v>41858</v>
      </c>
      <c r="N2" s="139">
        <v>41859</v>
      </c>
      <c r="O2" s="139">
        <v>41860</v>
      </c>
      <c r="P2" s="139">
        <v>41861</v>
      </c>
      <c r="Q2" s="139">
        <v>41862</v>
      </c>
      <c r="R2" s="139">
        <v>41863</v>
      </c>
      <c r="S2" s="139">
        <v>41864</v>
      </c>
    </row>
    <row r="3" spans="1:19" ht="15">
      <c r="A3" s="10">
        <v>1</v>
      </c>
      <c r="B3" s="13" t="s">
        <v>4</v>
      </c>
      <c r="C3" s="43" t="s">
        <v>28</v>
      </c>
      <c r="D3" s="18">
        <v>1990</v>
      </c>
      <c r="E3" s="128" t="s">
        <v>1</v>
      </c>
      <c r="F3" s="147"/>
      <c r="G3" s="136"/>
      <c r="H3" s="136" t="s">
        <v>280</v>
      </c>
      <c r="I3" s="136"/>
      <c r="J3" s="141"/>
      <c r="K3" s="136" t="s">
        <v>294</v>
      </c>
      <c r="L3" s="136"/>
      <c r="M3" s="136"/>
      <c r="N3" s="136"/>
      <c r="O3" s="136" t="s">
        <v>324</v>
      </c>
      <c r="P3" s="136"/>
      <c r="Q3" s="6"/>
      <c r="R3" s="6" t="s">
        <v>401</v>
      </c>
      <c r="S3" s="6"/>
    </row>
    <row r="4" spans="1:19" ht="15">
      <c r="A4" s="19"/>
      <c r="B4" s="5"/>
      <c r="C4" s="4" t="s">
        <v>25</v>
      </c>
      <c r="D4" s="16">
        <v>1973</v>
      </c>
      <c r="E4" s="129" t="s">
        <v>2</v>
      </c>
      <c r="F4" s="147"/>
      <c r="G4" s="6"/>
      <c r="H4" s="6"/>
      <c r="I4" s="6"/>
      <c r="J4" s="142"/>
      <c r="K4" s="6"/>
      <c r="L4" s="6"/>
      <c r="M4" s="6"/>
      <c r="N4" s="6"/>
      <c r="O4" s="6"/>
      <c r="P4" s="6"/>
      <c r="Q4" s="6"/>
      <c r="R4" s="6"/>
      <c r="S4" s="6"/>
    </row>
    <row r="5" spans="1:19" ht="15.75" thickBot="1">
      <c r="A5" s="20"/>
      <c r="B5" s="12"/>
      <c r="C5" s="12" t="s">
        <v>29</v>
      </c>
      <c r="D5" s="17">
        <v>1988</v>
      </c>
      <c r="E5" s="130">
        <v>1</v>
      </c>
      <c r="F5" s="148"/>
      <c r="G5" s="137"/>
      <c r="H5" s="137"/>
      <c r="I5" s="137"/>
      <c r="J5" s="108"/>
      <c r="K5" s="137"/>
      <c r="L5" s="137"/>
      <c r="M5" s="137"/>
      <c r="N5" s="137"/>
      <c r="O5" s="137"/>
      <c r="P5" s="137"/>
      <c r="Q5" s="137"/>
      <c r="R5" s="137"/>
      <c r="S5" s="137"/>
    </row>
    <row r="6" spans="1:19" ht="15">
      <c r="A6" s="10">
        <v>2</v>
      </c>
      <c r="B6" s="13" t="s">
        <v>0</v>
      </c>
      <c r="C6" s="43" t="s">
        <v>30</v>
      </c>
      <c r="D6" s="18">
        <v>1967</v>
      </c>
      <c r="E6" s="128" t="s">
        <v>1</v>
      </c>
      <c r="F6" s="147"/>
      <c r="G6" s="6" t="s">
        <v>276</v>
      </c>
      <c r="H6" s="6"/>
      <c r="I6" s="6"/>
      <c r="J6" s="142"/>
      <c r="K6" s="6"/>
      <c r="L6" s="6" t="s">
        <v>309</v>
      </c>
      <c r="M6" s="6"/>
      <c r="N6" s="6"/>
      <c r="O6" s="6"/>
      <c r="Q6" s="6" t="s">
        <v>348</v>
      </c>
      <c r="R6" s="6" t="s">
        <v>402</v>
      </c>
      <c r="S6" s="6"/>
    </row>
    <row r="7" spans="1:19" ht="15">
      <c r="A7" s="19"/>
      <c r="B7" s="5"/>
      <c r="C7" s="4" t="s">
        <v>24</v>
      </c>
      <c r="D7" s="16">
        <v>1981</v>
      </c>
      <c r="E7" s="129" t="s">
        <v>1</v>
      </c>
      <c r="F7" s="147"/>
      <c r="G7" s="6"/>
      <c r="H7" s="6"/>
      <c r="I7" s="6"/>
      <c r="J7" s="142"/>
      <c r="K7" s="6"/>
      <c r="L7" s="6"/>
      <c r="M7" s="6"/>
      <c r="N7" s="6"/>
      <c r="O7" s="6"/>
      <c r="P7" s="6"/>
      <c r="Q7" s="6"/>
      <c r="R7" s="6"/>
      <c r="S7" s="6"/>
    </row>
    <row r="8" spans="1:19" ht="15.75" thickBot="1">
      <c r="A8" s="20"/>
      <c r="B8" s="233"/>
      <c r="C8" s="14" t="s">
        <v>31</v>
      </c>
      <c r="D8" s="17">
        <v>1979</v>
      </c>
      <c r="E8" s="131" t="s">
        <v>2</v>
      </c>
      <c r="F8" s="149"/>
      <c r="G8" s="137"/>
      <c r="H8" s="137"/>
      <c r="I8" s="137"/>
      <c r="J8" s="108"/>
      <c r="K8" s="137"/>
      <c r="L8" s="137"/>
      <c r="M8" s="137"/>
      <c r="N8" s="137"/>
      <c r="O8" s="137"/>
      <c r="P8" s="137"/>
      <c r="Q8" s="137"/>
      <c r="R8" s="137"/>
      <c r="S8" s="137"/>
    </row>
    <row r="9" spans="1:19" ht="15">
      <c r="A9" s="22">
        <v>3</v>
      </c>
      <c r="B9" s="5" t="s">
        <v>32</v>
      </c>
      <c r="C9" s="44" t="s">
        <v>33</v>
      </c>
      <c r="D9" s="18">
        <v>1989</v>
      </c>
      <c r="E9" s="128" t="s">
        <v>2</v>
      </c>
      <c r="F9" s="147"/>
      <c r="G9" s="6"/>
      <c r="H9" s="6"/>
      <c r="I9" s="6" t="s">
        <v>287</v>
      </c>
      <c r="J9" s="142"/>
      <c r="K9" s="6" t="s">
        <v>295</v>
      </c>
      <c r="L9" s="6"/>
      <c r="M9" s="6"/>
      <c r="N9" s="6"/>
      <c r="O9" s="6"/>
      <c r="P9" s="6" t="s">
        <v>330</v>
      </c>
      <c r="Q9" s="6"/>
      <c r="R9" s="6"/>
      <c r="S9" s="6"/>
    </row>
    <row r="10" spans="1:19" ht="15">
      <c r="A10" s="23"/>
      <c r="B10" s="5"/>
      <c r="C10" s="15" t="s">
        <v>34</v>
      </c>
      <c r="D10" s="16">
        <v>1991</v>
      </c>
      <c r="E10" s="129" t="s">
        <v>2</v>
      </c>
      <c r="F10" s="147"/>
      <c r="G10" s="6"/>
      <c r="H10" s="6"/>
      <c r="I10" s="6"/>
      <c r="J10" s="142"/>
      <c r="K10" s="6"/>
      <c r="L10" s="6"/>
      <c r="M10" s="6"/>
      <c r="N10" s="6"/>
      <c r="O10" s="6"/>
      <c r="P10" s="6"/>
      <c r="Q10" s="6"/>
      <c r="R10" s="6"/>
      <c r="S10" s="6"/>
    </row>
    <row r="11" spans="1:19" ht="15.75" thickBot="1">
      <c r="A11" s="24"/>
      <c r="B11" s="233"/>
      <c r="C11" s="14" t="s">
        <v>35</v>
      </c>
      <c r="D11" s="17">
        <v>1983</v>
      </c>
      <c r="E11" s="132" t="s">
        <v>2</v>
      </c>
      <c r="F11" s="147"/>
      <c r="G11" s="137"/>
      <c r="H11" s="137"/>
      <c r="I11" s="137"/>
      <c r="J11" s="108"/>
      <c r="K11" s="137"/>
      <c r="L11" s="137"/>
      <c r="M11" s="137"/>
      <c r="N11" s="137"/>
      <c r="O11" s="137"/>
      <c r="P11" s="137"/>
      <c r="Q11" s="137"/>
      <c r="R11" s="137"/>
      <c r="S11" s="137"/>
    </row>
    <row r="12" spans="1:19" ht="15">
      <c r="A12" s="10">
        <v>4</v>
      </c>
      <c r="B12" s="5" t="s">
        <v>9</v>
      </c>
      <c r="C12" s="43" t="s">
        <v>20</v>
      </c>
      <c r="D12" s="18">
        <v>1983</v>
      </c>
      <c r="E12" s="128" t="s">
        <v>2</v>
      </c>
      <c r="F12" s="147"/>
      <c r="G12" s="138" t="s">
        <v>281</v>
      </c>
      <c r="H12" s="6"/>
      <c r="I12" s="6"/>
      <c r="J12" s="142"/>
      <c r="K12" s="6" t="s">
        <v>296</v>
      </c>
      <c r="L12" s="6"/>
      <c r="M12" s="6"/>
      <c r="N12" s="6" t="s">
        <v>320</v>
      </c>
      <c r="O12" s="6"/>
      <c r="P12" s="6"/>
      <c r="Q12" s="6"/>
      <c r="R12" s="6" t="s">
        <v>403</v>
      </c>
      <c r="S12" s="6"/>
    </row>
    <row r="13" spans="1:19" ht="15">
      <c r="A13" s="19"/>
      <c r="B13" s="5"/>
      <c r="C13" s="4" t="s">
        <v>21</v>
      </c>
      <c r="D13" s="16">
        <v>1983</v>
      </c>
      <c r="E13" s="129" t="s">
        <v>2</v>
      </c>
      <c r="F13" s="147"/>
      <c r="G13" s="144"/>
      <c r="H13" s="6"/>
      <c r="I13" s="6"/>
      <c r="J13" s="142"/>
      <c r="K13" s="6"/>
      <c r="L13" s="6"/>
      <c r="M13" s="6"/>
      <c r="N13" s="6"/>
      <c r="O13" s="6"/>
      <c r="P13" s="6"/>
      <c r="Q13" s="6"/>
      <c r="R13" s="6"/>
      <c r="S13" s="6"/>
    </row>
    <row r="14" spans="1:19" ht="15">
      <c r="A14" s="19"/>
      <c r="B14" s="5"/>
      <c r="C14" s="4" t="s">
        <v>36</v>
      </c>
      <c r="D14" s="16">
        <v>1979</v>
      </c>
      <c r="E14" s="129" t="s">
        <v>2</v>
      </c>
      <c r="F14" s="147"/>
      <c r="G14" s="6"/>
      <c r="H14" s="6"/>
      <c r="I14" s="6"/>
      <c r="J14" s="142"/>
      <c r="K14" s="6"/>
      <c r="L14" s="6"/>
      <c r="M14" s="6"/>
      <c r="N14" s="6"/>
      <c r="O14" s="6"/>
      <c r="P14" s="6"/>
      <c r="Q14" s="6"/>
      <c r="R14" s="6"/>
      <c r="S14" s="6"/>
    </row>
    <row r="15" spans="1:19" ht="15.75" thickBot="1">
      <c r="A15" s="20"/>
      <c r="B15" s="233"/>
      <c r="C15" s="12" t="s">
        <v>22</v>
      </c>
      <c r="D15" s="17">
        <v>1977</v>
      </c>
      <c r="E15" s="132" t="s">
        <v>2</v>
      </c>
      <c r="F15" s="147"/>
      <c r="G15" s="137"/>
      <c r="H15" s="137"/>
      <c r="I15" s="137"/>
      <c r="J15" s="108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ht="15">
      <c r="A16" s="10">
        <v>5</v>
      </c>
      <c r="B16" s="5" t="s">
        <v>37</v>
      </c>
      <c r="C16" s="43" t="s">
        <v>38</v>
      </c>
      <c r="D16" s="18">
        <v>1978</v>
      </c>
      <c r="E16" s="128" t="s">
        <v>1</v>
      </c>
      <c r="F16" s="147"/>
      <c r="G16" s="6"/>
      <c r="H16" s="6"/>
      <c r="I16" s="6" t="s">
        <v>288</v>
      </c>
      <c r="J16" s="142"/>
      <c r="K16" s="6"/>
      <c r="M16" s="6" t="s">
        <v>313</v>
      </c>
      <c r="N16" s="6"/>
      <c r="O16" s="6"/>
      <c r="P16" s="6" t="s">
        <v>333</v>
      </c>
      <c r="Q16" s="6"/>
      <c r="R16" s="6" t="s">
        <v>404</v>
      </c>
      <c r="S16" s="6"/>
    </row>
    <row r="17" spans="1:19" ht="15">
      <c r="A17" s="19"/>
      <c r="B17" s="5"/>
      <c r="C17" s="4" t="s">
        <v>39</v>
      </c>
      <c r="D17" s="16">
        <v>1988</v>
      </c>
      <c r="E17" s="129" t="s">
        <v>2</v>
      </c>
      <c r="F17" s="147"/>
      <c r="G17" s="6"/>
      <c r="H17" s="6"/>
      <c r="I17" s="6"/>
      <c r="J17" s="142"/>
      <c r="K17" s="6"/>
      <c r="L17" s="6"/>
      <c r="M17" s="6"/>
      <c r="N17" s="6"/>
      <c r="O17" s="6"/>
      <c r="P17" s="6"/>
      <c r="Q17" s="6"/>
      <c r="R17" s="6"/>
      <c r="S17" s="6"/>
    </row>
    <row r="18" spans="1:19" ht="15.75" thickBot="1">
      <c r="A18" s="20"/>
      <c r="B18" s="233"/>
      <c r="C18" s="12" t="s">
        <v>40</v>
      </c>
      <c r="D18" s="17">
        <v>1986</v>
      </c>
      <c r="E18" s="132" t="s">
        <v>1</v>
      </c>
      <c r="F18" s="147"/>
      <c r="G18" s="137"/>
      <c r="H18" s="137"/>
      <c r="I18" s="137"/>
      <c r="J18" s="108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ht="15">
      <c r="A19" s="10">
        <v>6</v>
      </c>
      <c r="B19" s="5" t="s">
        <v>7</v>
      </c>
      <c r="C19" s="43" t="s">
        <v>41</v>
      </c>
      <c r="D19" s="18">
        <v>1977</v>
      </c>
      <c r="E19" s="128" t="s">
        <v>1</v>
      </c>
      <c r="F19" s="147"/>
      <c r="G19" s="6" t="s">
        <v>282</v>
      </c>
      <c r="H19" s="6"/>
      <c r="I19" s="6"/>
      <c r="J19" s="142"/>
      <c r="K19" s="6" t="s">
        <v>297</v>
      </c>
      <c r="L19" s="6"/>
      <c r="M19" s="6"/>
      <c r="N19" s="6"/>
      <c r="O19" s="6" t="s">
        <v>326</v>
      </c>
      <c r="P19" s="6" t="s">
        <v>334</v>
      </c>
      <c r="Q19" s="6"/>
      <c r="R19" s="6"/>
      <c r="S19" s="6"/>
    </row>
    <row r="20" spans="1:19" ht="15.75" thickBot="1">
      <c r="A20" s="20"/>
      <c r="B20" s="233"/>
      <c r="C20" s="12" t="s">
        <v>42</v>
      </c>
      <c r="D20" s="17">
        <v>1986</v>
      </c>
      <c r="E20" s="131">
        <v>1</v>
      </c>
      <c r="F20" s="149"/>
      <c r="G20" s="137"/>
      <c r="H20" s="137"/>
      <c r="I20" s="137"/>
      <c r="J20" s="108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1:19" ht="15">
      <c r="A21" s="10">
        <v>7</v>
      </c>
      <c r="B21" s="5" t="s">
        <v>6</v>
      </c>
      <c r="C21" s="43" t="s">
        <v>43</v>
      </c>
      <c r="D21" s="18">
        <v>1973</v>
      </c>
      <c r="E21" s="133" t="s">
        <v>1</v>
      </c>
      <c r="F21" s="149"/>
      <c r="G21" s="6" t="s">
        <v>283</v>
      </c>
      <c r="H21" s="6"/>
      <c r="I21" s="6"/>
      <c r="J21" s="142" t="s">
        <v>293</v>
      </c>
      <c r="K21" s="6"/>
      <c r="L21" s="6"/>
      <c r="M21" s="6"/>
      <c r="N21" s="6"/>
      <c r="O21" s="6"/>
      <c r="P21" s="6" t="s">
        <v>336</v>
      </c>
      <c r="Q21" s="6" t="s">
        <v>349</v>
      </c>
      <c r="R21" s="6"/>
      <c r="S21" s="6"/>
    </row>
    <row r="22" spans="1:19" ht="15.75" thickBot="1">
      <c r="A22" s="20"/>
      <c r="B22" s="233"/>
      <c r="C22" s="12" t="s">
        <v>44</v>
      </c>
      <c r="D22" s="17">
        <v>1974</v>
      </c>
      <c r="E22" s="131" t="s">
        <v>1</v>
      </c>
      <c r="F22" s="149"/>
      <c r="G22" s="137"/>
      <c r="H22" s="137"/>
      <c r="I22" s="137"/>
      <c r="J22" s="108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19" ht="15">
      <c r="A23" s="10">
        <v>8</v>
      </c>
      <c r="B23" s="5" t="s">
        <v>8</v>
      </c>
      <c r="C23" s="43" t="s">
        <v>45</v>
      </c>
      <c r="D23" s="18">
        <v>1972</v>
      </c>
      <c r="E23" s="128" t="s">
        <v>1</v>
      </c>
      <c r="F23" s="147"/>
      <c r="G23" s="6"/>
      <c r="H23" s="6" t="s">
        <v>284</v>
      </c>
      <c r="I23" s="6" t="s">
        <v>251</v>
      </c>
      <c r="J23" s="142"/>
      <c r="K23" s="6"/>
      <c r="L23" s="6"/>
      <c r="M23" s="6" t="s">
        <v>314</v>
      </c>
      <c r="N23" s="6" t="s">
        <v>321</v>
      </c>
      <c r="O23" s="6"/>
      <c r="P23" s="6"/>
      <c r="Q23" s="6"/>
      <c r="R23" s="145" t="s">
        <v>352</v>
      </c>
      <c r="S23" s="6"/>
    </row>
    <row r="24" spans="1:19" ht="15">
      <c r="A24" s="19"/>
      <c r="B24" s="5"/>
      <c r="C24" s="4" t="s">
        <v>46</v>
      </c>
      <c r="D24" s="16">
        <v>1981</v>
      </c>
      <c r="E24" s="129" t="s">
        <v>1</v>
      </c>
      <c r="F24" s="147"/>
      <c r="G24" s="6"/>
      <c r="H24" s="6"/>
      <c r="I24" s="6"/>
      <c r="J24" s="142"/>
      <c r="K24" s="6"/>
      <c r="L24" s="6"/>
      <c r="M24" s="6"/>
      <c r="N24" s="6"/>
      <c r="O24" s="6"/>
      <c r="P24" s="6"/>
      <c r="Q24" s="6"/>
      <c r="R24" s="6"/>
      <c r="S24" s="6"/>
    </row>
    <row r="25" spans="1:19" ht="15.75" thickBot="1">
      <c r="A25" s="20"/>
      <c r="B25" s="233"/>
      <c r="C25" s="12" t="s">
        <v>47</v>
      </c>
      <c r="D25" s="17">
        <v>1980</v>
      </c>
      <c r="E25" s="131">
        <v>1</v>
      </c>
      <c r="F25" s="149"/>
      <c r="G25" s="137"/>
      <c r="H25" s="137"/>
      <c r="I25" s="137"/>
      <c r="J25" s="108"/>
      <c r="K25" s="137"/>
      <c r="L25" s="137"/>
      <c r="M25" s="137"/>
      <c r="N25" s="137"/>
      <c r="O25" s="137"/>
      <c r="P25" s="137"/>
      <c r="Q25" s="137"/>
      <c r="R25" s="137"/>
      <c r="S25" s="137"/>
    </row>
    <row r="26" spans="1:19" ht="15">
      <c r="A26" s="10">
        <v>9</v>
      </c>
      <c r="B26" s="5" t="s">
        <v>48</v>
      </c>
      <c r="C26" s="43" t="s">
        <v>49</v>
      </c>
      <c r="D26" s="18">
        <v>1985</v>
      </c>
      <c r="E26" s="133" t="s">
        <v>1</v>
      </c>
      <c r="F26" s="149"/>
      <c r="G26" s="6"/>
      <c r="H26" s="6" t="s">
        <v>285</v>
      </c>
      <c r="I26" s="6" t="s">
        <v>289</v>
      </c>
      <c r="J26" s="142"/>
      <c r="K26" s="6" t="s">
        <v>298</v>
      </c>
      <c r="L26" s="6"/>
      <c r="M26" s="143" t="s">
        <v>315</v>
      </c>
      <c r="N26" s="6"/>
      <c r="O26" s="6"/>
      <c r="P26" s="6" t="s">
        <v>337</v>
      </c>
      <c r="Q26" s="6"/>
      <c r="R26" s="6"/>
      <c r="S26" s="6" t="s">
        <v>410</v>
      </c>
    </row>
    <row r="27" spans="1:19" ht="15">
      <c r="A27" s="19"/>
      <c r="B27" s="5"/>
      <c r="C27" s="4" t="s">
        <v>45</v>
      </c>
      <c r="D27" s="16">
        <v>1982</v>
      </c>
      <c r="E27" s="134">
        <v>1</v>
      </c>
      <c r="F27" s="149"/>
      <c r="G27" s="6"/>
      <c r="H27" s="6"/>
      <c r="I27" s="6"/>
      <c r="J27" s="142"/>
      <c r="K27" s="6"/>
      <c r="L27" s="6"/>
      <c r="M27" s="6"/>
      <c r="N27" s="6"/>
      <c r="O27" s="6"/>
      <c r="P27" s="6"/>
      <c r="Q27" s="6"/>
      <c r="R27" s="6"/>
      <c r="S27" s="6"/>
    </row>
    <row r="28" spans="1:19" ht="15">
      <c r="A28" s="19"/>
      <c r="B28" s="5"/>
      <c r="C28" s="4" t="s">
        <v>50</v>
      </c>
      <c r="D28" s="16">
        <v>1987</v>
      </c>
      <c r="E28" s="134">
        <v>1</v>
      </c>
      <c r="F28" s="149"/>
      <c r="G28" s="6"/>
      <c r="H28" s="6"/>
      <c r="I28" s="6"/>
      <c r="J28" s="142"/>
      <c r="K28" s="6"/>
      <c r="L28" s="6"/>
      <c r="M28" s="6"/>
      <c r="N28" s="6"/>
      <c r="O28" s="6"/>
      <c r="P28" s="6"/>
      <c r="Q28" s="6"/>
      <c r="R28" s="6"/>
      <c r="S28" s="6"/>
    </row>
    <row r="29" spans="1:19" ht="15.75" thickBot="1">
      <c r="A29" s="20"/>
      <c r="B29" s="233"/>
      <c r="C29" s="12" t="s">
        <v>51</v>
      </c>
      <c r="D29" s="16">
        <v>1987</v>
      </c>
      <c r="E29" s="131">
        <v>1</v>
      </c>
      <c r="F29" s="149"/>
      <c r="G29" s="137"/>
      <c r="H29" s="137"/>
      <c r="I29" s="137"/>
      <c r="J29" s="108"/>
      <c r="K29" s="137"/>
      <c r="L29" s="137"/>
      <c r="M29" s="137"/>
      <c r="N29" s="137"/>
      <c r="O29" s="137"/>
      <c r="P29" s="137"/>
      <c r="Q29" s="137"/>
      <c r="R29" s="137"/>
      <c r="S29" s="137"/>
    </row>
    <row r="30" spans="1:19" ht="15">
      <c r="A30" s="10">
        <v>10</v>
      </c>
      <c r="B30" s="5" t="s">
        <v>19</v>
      </c>
      <c r="C30" s="43" t="s">
        <v>230</v>
      </c>
      <c r="D30" s="18">
        <v>1979</v>
      </c>
      <c r="E30" s="128" t="s">
        <v>1</v>
      </c>
      <c r="F30" s="147"/>
      <c r="G30" s="6"/>
      <c r="H30" s="6" t="s">
        <v>286</v>
      </c>
      <c r="I30" s="6"/>
      <c r="J30" s="142"/>
      <c r="K30" s="6" t="s">
        <v>299</v>
      </c>
      <c r="L30" s="6"/>
      <c r="M30" s="6"/>
      <c r="N30" s="6"/>
      <c r="O30" s="6" t="s">
        <v>327</v>
      </c>
      <c r="P30" s="6"/>
      <c r="Q30" s="6" t="s">
        <v>353</v>
      </c>
      <c r="R30" s="6"/>
      <c r="S30" s="6" t="s">
        <v>412</v>
      </c>
    </row>
    <row r="31" spans="1:19" ht="15">
      <c r="A31" s="19"/>
      <c r="B31" s="5"/>
      <c r="C31" s="4" t="s">
        <v>52</v>
      </c>
      <c r="D31" s="16">
        <v>1984</v>
      </c>
      <c r="E31" s="129" t="s">
        <v>1</v>
      </c>
      <c r="F31" s="147"/>
      <c r="G31" s="6"/>
      <c r="H31" s="6"/>
      <c r="I31" s="6"/>
      <c r="J31" s="142"/>
      <c r="K31" s="6"/>
      <c r="L31" s="6"/>
      <c r="M31" s="6"/>
      <c r="N31" s="6"/>
      <c r="O31" s="6"/>
      <c r="P31" s="6"/>
      <c r="Q31" s="6"/>
      <c r="R31" s="6"/>
      <c r="S31" s="6"/>
    </row>
    <row r="32" spans="1:19" ht="15.75" thickBot="1">
      <c r="A32" s="20"/>
      <c r="B32" s="233"/>
      <c r="C32" s="12" t="s">
        <v>53</v>
      </c>
      <c r="D32" s="17">
        <v>1988</v>
      </c>
      <c r="E32" s="132" t="s">
        <v>1</v>
      </c>
      <c r="F32" s="147"/>
      <c r="G32" s="137"/>
      <c r="H32" s="137"/>
      <c r="I32" s="137"/>
      <c r="J32" s="108"/>
      <c r="K32" s="137"/>
      <c r="L32" s="137"/>
      <c r="M32" s="137"/>
      <c r="N32" s="137"/>
      <c r="O32" s="137"/>
      <c r="P32" s="137"/>
      <c r="Q32" s="137"/>
      <c r="R32" s="137"/>
      <c r="S32" s="137"/>
    </row>
    <row r="33" spans="1:19" ht="15">
      <c r="A33" s="22">
        <v>11</v>
      </c>
      <c r="B33" s="5" t="s">
        <v>424</v>
      </c>
      <c r="C33" s="43" t="s">
        <v>23</v>
      </c>
      <c r="D33" s="18">
        <v>1983</v>
      </c>
      <c r="E33" s="128" t="s">
        <v>1</v>
      </c>
      <c r="F33" s="147"/>
      <c r="G33" s="6"/>
      <c r="H33" s="6"/>
      <c r="J33" s="6" t="s">
        <v>305</v>
      </c>
      <c r="K33" s="6" t="s">
        <v>300</v>
      </c>
      <c r="L33" s="6"/>
      <c r="M33" s="6"/>
      <c r="N33" s="6"/>
      <c r="O33" s="6" t="s">
        <v>325</v>
      </c>
      <c r="P33" s="6"/>
      <c r="Q33" s="6"/>
      <c r="R33" s="6"/>
      <c r="S33" s="6"/>
    </row>
    <row r="34" spans="1:19" ht="15.75" thickBot="1">
      <c r="A34" s="24"/>
      <c r="B34" s="233" t="s">
        <v>19</v>
      </c>
      <c r="C34" s="12" t="s">
        <v>55</v>
      </c>
      <c r="D34" s="17">
        <v>1987</v>
      </c>
      <c r="E34" s="132" t="s">
        <v>2</v>
      </c>
      <c r="F34" s="147"/>
      <c r="G34" s="137"/>
      <c r="H34" s="137"/>
      <c r="I34" s="150"/>
      <c r="J34" s="108"/>
      <c r="K34" s="137"/>
      <c r="L34" s="137"/>
      <c r="M34" s="137"/>
      <c r="N34" s="137"/>
      <c r="O34" s="137"/>
      <c r="P34" s="137"/>
      <c r="Q34" s="137"/>
      <c r="R34" s="137"/>
      <c r="S34" s="137"/>
    </row>
    <row r="35" spans="1:19" ht="15">
      <c r="A35" s="10">
        <v>12</v>
      </c>
      <c r="B35" s="5" t="s">
        <v>56</v>
      </c>
      <c r="C35" s="43" t="s">
        <v>57</v>
      </c>
      <c r="D35" s="18">
        <v>1982</v>
      </c>
      <c r="E35" s="133">
        <v>1</v>
      </c>
      <c r="F35" s="149"/>
      <c r="G35" s="6"/>
      <c r="H35" s="6"/>
      <c r="I35" s="6"/>
      <c r="J35" s="142"/>
      <c r="K35" s="6" t="s">
        <v>301</v>
      </c>
      <c r="L35" s="6"/>
      <c r="M35" s="143" t="s">
        <v>316</v>
      </c>
      <c r="N35" s="6"/>
      <c r="O35" s="6"/>
      <c r="P35" s="6" t="s">
        <v>339</v>
      </c>
      <c r="Q35" s="6"/>
      <c r="R35" s="143" t="s">
        <v>405</v>
      </c>
      <c r="S35" s="6"/>
    </row>
    <row r="36" spans="1:19" ht="15">
      <c r="A36" s="19"/>
      <c r="B36" s="5"/>
      <c r="C36" s="4" t="s">
        <v>58</v>
      </c>
      <c r="D36" s="16">
        <v>1983</v>
      </c>
      <c r="E36" s="134">
        <v>1</v>
      </c>
      <c r="F36" s="149"/>
      <c r="G36" s="6"/>
      <c r="H36" s="6"/>
      <c r="I36" s="6"/>
      <c r="J36" s="142"/>
      <c r="K36" s="6"/>
      <c r="L36" s="6"/>
      <c r="M36" s="6"/>
      <c r="N36" s="6"/>
      <c r="O36" s="6"/>
      <c r="P36" s="6"/>
      <c r="Q36" s="6"/>
      <c r="R36" s="6"/>
      <c r="S36" s="6"/>
    </row>
    <row r="37" spans="1:19" ht="15.75" thickBot="1">
      <c r="A37" s="20"/>
      <c r="B37" s="233"/>
      <c r="C37" s="12" t="s">
        <v>59</v>
      </c>
      <c r="D37" s="16">
        <v>1983</v>
      </c>
      <c r="E37" s="131">
        <v>1</v>
      </c>
      <c r="F37" s="149"/>
      <c r="G37" s="137"/>
      <c r="H37" s="137"/>
      <c r="I37" s="137"/>
      <c r="J37" s="108"/>
      <c r="K37" s="137"/>
      <c r="L37" s="137"/>
      <c r="M37" s="137"/>
      <c r="N37" s="137"/>
      <c r="O37" s="137"/>
      <c r="P37" s="137"/>
      <c r="Q37" s="137"/>
      <c r="R37" s="137"/>
      <c r="S37" s="137"/>
    </row>
    <row r="38" spans="1:19" ht="15">
      <c r="A38" s="10">
        <v>13</v>
      </c>
      <c r="B38" s="5" t="s">
        <v>60</v>
      </c>
      <c r="C38" s="43" t="s">
        <v>61</v>
      </c>
      <c r="D38" s="18">
        <v>1986</v>
      </c>
      <c r="E38" s="133">
        <v>1</v>
      </c>
      <c r="F38" s="149"/>
      <c r="G38" s="138" t="s">
        <v>306</v>
      </c>
      <c r="H38" s="6"/>
      <c r="I38" s="6"/>
      <c r="J38" s="142"/>
      <c r="K38" s="6" t="s">
        <v>302</v>
      </c>
      <c r="L38" s="6"/>
      <c r="M38" s="6"/>
      <c r="N38" s="6"/>
      <c r="O38" s="6"/>
      <c r="P38" s="6"/>
      <c r="Q38" s="6" t="s">
        <v>355</v>
      </c>
      <c r="R38" s="6"/>
      <c r="S38" s="6" t="s">
        <v>251</v>
      </c>
    </row>
    <row r="39" spans="1:19" ht="15.75" thickBot="1">
      <c r="A39" s="20"/>
      <c r="B39" s="233"/>
      <c r="C39" s="12" t="s">
        <v>62</v>
      </c>
      <c r="D39" s="17">
        <v>1985</v>
      </c>
      <c r="E39" s="131">
        <v>1</v>
      </c>
      <c r="F39" s="149"/>
      <c r="H39" s="137"/>
      <c r="I39" s="137"/>
      <c r="J39" s="108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1:19" ht="15">
      <c r="A40" s="10">
        <v>14</v>
      </c>
      <c r="B40" s="5" t="s">
        <v>3</v>
      </c>
      <c r="C40" s="43" t="s">
        <v>63</v>
      </c>
      <c r="D40" s="18">
        <v>1986</v>
      </c>
      <c r="E40" s="133">
        <v>1</v>
      </c>
      <c r="F40" s="149"/>
      <c r="G40" s="136" t="s">
        <v>277</v>
      </c>
      <c r="H40" s="6" t="s">
        <v>258</v>
      </c>
      <c r="I40" s="6"/>
      <c r="J40" s="142"/>
      <c r="K40" s="6" t="s">
        <v>303</v>
      </c>
      <c r="L40" s="6"/>
      <c r="M40" s="6"/>
      <c r="N40" s="6"/>
      <c r="O40" s="6" t="s">
        <v>328</v>
      </c>
      <c r="P40" s="6" t="s">
        <v>340</v>
      </c>
      <c r="Q40" s="6"/>
      <c r="R40" s="6"/>
      <c r="S40" s="6"/>
    </row>
    <row r="41" spans="1:19" ht="15.75" thickBot="1">
      <c r="A41" s="20"/>
      <c r="B41" s="233"/>
      <c r="C41" s="12" t="s">
        <v>64</v>
      </c>
      <c r="D41" s="17">
        <v>1990</v>
      </c>
      <c r="E41" s="131">
        <v>1</v>
      </c>
      <c r="F41" s="149"/>
      <c r="G41" s="137"/>
      <c r="H41" s="137"/>
      <c r="I41" s="137"/>
      <c r="J41" s="108"/>
      <c r="K41" s="137"/>
      <c r="L41" s="137"/>
      <c r="M41" s="137"/>
      <c r="N41" s="137"/>
      <c r="O41" s="137"/>
      <c r="P41" s="137"/>
      <c r="Q41" s="137"/>
      <c r="R41" s="137"/>
      <c r="S41" s="137"/>
    </row>
    <row r="42" spans="1:19" ht="15">
      <c r="A42" s="10">
        <v>15</v>
      </c>
      <c r="B42" s="5" t="s">
        <v>66</v>
      </c>
      <c r="C42" s="43" t="s">
        <v>269</v>
      </c>
      <c r="D42" s="18">
        <v>1987</v>
      </c>
      <c r="E42" s="135">
        <v>1</v>
      </c>
      <c r="F42" s="148"/>
      <c r="G42" s="6"/>
      <c r="H42" s="6"/>
      <c r="I42" s="6" t="s">
        <v>307</v>
      </c>
      <c r="J42" s="142" t="s">
        <v>308</v>
      </c>
      <c r="K42" s="6" t="s">
        <v>304</v>
      </c>
      <c r="L42" s="6"/>
      <c r="M42" s="6"/>
      <c r="N42" s="145" t="s">
        <v>322</v>
      </c>
      <c r="O42" s="6"/>
      <c r="P42" s="6" t="s">
        <v>342</v>
      </c>
      <c r="Q42" s="6"/>
      <c r="R42" s="6"/>
      <c r="S42" s="6"/>
    </row>
    <row r="43" spans="1:19" ht="15.75" thickBot="1">
      <c r="A43" s="20"/>
      <c r="B43" s="5"/>
      <c r="C43" s="12" t="s">
        <v>67</v>
      </c>
      <c r="D43" s="17">
        <v>1990</v>
      </c>
      <c r="E43" s="132">
        <v>1</v>
      </c>
      <c r="F43" s="147"/>
      <c r="G43" s="137"/>
      <c r="H43" s="137"/>
      <c r="I43" s="137"/>
      <c r="J43" s="108"/>
      <c r="K43" s="137"/>
      <c r="L43" s="137"/>
      <c r="M43" s="137"/>
      <c r="N43" s="137"/>
      <c r="O43" s="137"/>
      <c r="P43" s="137"/>
      <c r="Q43" s="137"/>
      <c r="R43" s="137"/>
      <c r="S43" s="137"/>
    </row>
    <row r="44" spans="1:19" ht="15">
      <c r="A44" s="10">
        <v>16</v>
      </c>
      <c r="B44" s="11" t="s">
        <v>68</v>
      </c>
      <c r="C44" s="43" t="s">
        <v>69</v>
      </c>
      <c r="D44" s="18">
        <v>1978</v>
      </c>
      <c r="E44" s="135" t="s">
        <v>2</v>
      </c>
      <c r="F44" s="148"/>
      <c r="G44" s="6" t="s">
        <v>278</v>
      </c>
      <c r="H44" s="6" t="s">
        <v>251</v>
      </c>
      <c r="I44" s="6" t="s">
        <v>290</v>
      </c>
      <c r="J44" s="142"/>
      <c r="K44" s="6"/>
      <c r="L44" s="145" t="s">
        <v>409</v>
      </c>
      <c r="M44" s="6"/>
      <c r="N44" s="6"/>
      <c r="O44" s="6" t="s">
        <v>329</v>
      </c>
      <c r="P44" s="6"/>
      <c r="Q44" s="6"/>
      <c r="R44" s="6" t="s">
        <v>357</v>
      </c>
      <c r="S44" s="6" t="s">
        <v>406</v>
      </c>
    </row>
    <row r="45" spans="1:19" ht="15">
      <c r="A45" s="19"/>
      <c r="B45" s="4"/>
      <c r="C45" s="4" t="s">
        <v>70</v>
      </c>
      <c r="D45" s="16">
        <v>1990</v>
      </c>
      <c r="E45" s="129" t="s">
        <v>2</v>
      </c>
      <c r="F45" s="147"/>
      <c r="G45" s="6"/>
      <c r="H45" s="6"/>
      <c r="I45" s="6"/>
      <c r="J45" s="142"/>
      <c r="K45" s="6"/>
      <c r="L45" s="6"/>
      <c r="M45" s="6"/>
      <c r="N45" s="6"/>
      <c r="O45" s="6"/>
      <c r="P45" s="6"/>
      <c r="Q45" s="6"/>
      <c r="R45" s="6"/>
      <c r="S45" s="6"/>
    </row>
    <row r="46" spans="1:19" ht="15.75" thickBot="1">
      <c r="A46" s="20"/>
      <c r="B46" s="12"/>
      <c r="C46" s="12" t="s">
        <v>71</v>
      </c>
      <c r="D46" s="17">
        <v>1969</v>
      </c>
      <c r="E46" s="132" t="s">
        <v>2</v>
      </c>
      <c r="F46" s="147"/>
      <c r="G46" s="137"/>
      <c r="H46" s="137"/>
      <c r="I46" s="137"/>
      <c r="J46" s="108"/>
      <c r="K46" s="137"/>
      <c r="L46" s="137"/>
      <c r="M46" s="137"/>
      <c r="N46" s="137"/>
      <c r="O46" s="137"/>
      <c r="P46" s="137"/>
      <c r="Q46" s="137"/>
      <c r="R46" s="137"/>
      <c r="S46" s="137"/>
    </row>
    <row r="47" spans="1:19" ht="15">
      <c r="A47" s="10">
        <v>17</v>
      </c>
      <c r="B47" s="13" t="s">
        <v>72</v>
      </c>
      <c r="C47" s="43" t="s">
        <v>73</v>
      </c>
      <c r="D47" s="18">
        <v>1983</v>
      </c>
      <c r="E47" s="128" t="s">
        <v>2</v>
      </c>
      <c r="F47" s="147"/>
      <c r="G47" s="6"/>
      <c r="H47" s="6" t="s">
        <v>426</v>
      </c>
      <c r="I47" s="6"/>
      <c r="J47" s="142"/>
      <c r="K47" s="6"/>
      <c r="L47" s="6" t="s">
        <v>311</v>
      </c>
      <c r="M47" s="6"/>
      <c r="N47" s="6"/>
      <c r="O47" s="6"/>
      <c r="P47" s="6" t="s">
        <v>344</v>
      </c>
      <c r="Q47" s="6"/>
      <c r="R47" s="6"/>
      <c r="S47" s="6" t="s">
        <v>423</v>
      </c>
    </row>
    <row r="48" spans="1:19" ht="15">
      <c r="A48" s="19"/>
      <c r="B48" s="6"/>
      <c r="C48" s="4" t="s">
        <v>74</v>
      </c>
      <c r="D48" s="16">
        <v>1981</v>
      </c>
      <c r="E48" s="129" t="s">
        <v>2</v>
      </c>
      <c r="F48" s="147"/>
      <c r="G48" s="6"/>
      <c r="H48" s="144"/>
      <c r="I48" s="6"/>
      <c r="J48" s="142"/>
      <c r="K48" s="6"/>
      <c r="L48" s="6"/>
      <c r="M48" s="6"/>
      <c r="N48" s="6"/>
      <c r="O48" s="6"/>
      <c r="P48" s="6"/>
      <c r="Q48" s="6"/>
      <c r="R48" s="6"/>
      <c r="S48" s="6"/>
    </row>
    <row r="49" spans="1:19" ht="15" thickBot="1">
      <c r="A49" s="20"/>
      <c r="B49" s="7"/>
      <c r="C49" s="12" t="s">
        <v>75</v>
      </c>
      <c r="D49" s="17">
        <v>1981</v>
      </c>
      <c r="E49" s="132" t="s">
        <v>2</v>
      </c>
      <c r="F49" s="147"/>
      <c r="G49" s="137"/>
      <c r="H49" s="137"/>
      <c r="I49" s="137"/>
      <c r="J49" s="108"/>
      <c r="K49" s="137"/>
      <c r="L49" s="137"/>
      <c r="M49" s="137"/>
      <c r="N49" s="137"/>
      <c r="O49" s="137"/>
      <c r="P49" s="137"/>
      <c r="Q49" s="137"/>
      <c r="R49" s="137"/>
      <c r="S49" s="137"/>
    </row>
    <row r="50" spans="1:19" ht="14.25">
      <c r="A50" s="10">
        <v>18</v>
      </c>
      <c r="B50" s="13" t="s">
        <v>5</v>
      </c>
      <c r="C50" s="43" t="s">
        <v>76</v>
      </c>
      <c r="D50" s="18">
        <v>1990</v>
      </c>
      <c r="E50" s="128" t="s">
        <v>1</v>
      </c>
      <c r="F50" s="147"/>
      <c r="G50" s="6" t="s">
        <v>279</v>
      </c>
      <c r="H50" s="6"/>
      <c r="I50" s="6"/>
      <c r="J50" s="142"/>
      <c r="K50" s="6" t="s">
        <v>251</v>
      </c>
      <c r="L50" s="6"/>
      <c r="M50" s="6"/>
      <c r="N50" s="6" t="s">
        <v>323</v>
      </c>
      <c r="O50" s="6"/>
      <c r="P50" s="6"/>
      <c r="Q50" s="6"/>
      <c r="R50" s="6"/>
      <c r="S50" s="6"/>
    </row>
    <row r="51" spans="1:19" ht="14.25">
      <c r="A51" s="19"/>
      <c r="B51" s="6"/>
      <c r="C51" s="4" t="s">
        <v>77</v>
      </c>
      <c r="D51" s="16">
        <v>1990</v>
      </c>
      <c r="E51" s="134">
        <v>1</v>
      </c>
      <c r="F51" s="149"/>
      <c r="G51" s="6"/>
      <c r="H51" s="6"/>
      <c r="I51" s="6"/>
      <c r="J51" s="142"/>
      <c r="K51" s="6"/>
      <c r="L51" s="6"/>
      <c r="M51" s="6"/>
      <c r="N51" s="6"/>
      <c r="O51" s="6"/>
      <c r="P51" s="6"/>
      <c r="Q51" s="6"/>
      <c r="R51" s="6"/>
      <c r="S51" s="6"/>
    </row>
    <row r="52" spans="1:19" ht="15" thickBot="1">
      <c r="A52" s="20"/>
      <c r="B52" s="7"/>
      <c r="C52" s="12" t="s">
        <v>78</v>
      </c>
      <c r="D52" s="17">
        <v>1983</v>
      </c>
      <c r="E52" s="132" t="s">
        <v>2</v>
      </c>
      <c r="F52" s="147"/>
      <c r="G52" s="137"/>
      <c r="H52" s="137"/>
      <c r="I52" s="137"/>
      <c r="J52" s="108"/>
      <c r="K52" s="137"/>
      <c r="L52" s="137"/>
      <c r="M52" s="137"/>
      <c r="N52" s="137"/>
      <c r="O52" s="137"/>
      <c r="P52" s="137"/>
      <c r="Q52" s="137"/>
      <c r="R52" s="137"/>
      <c r="S52" s="137"/>
    </row>
    <row r="53" spans="1:19" ht="14.25">
      <c r="A53" s="10">
        <v>19</v>
      </c>
      <c r="B53" s="11" t="s">
        <v>65</v>
      </c>
      <c r="C53" s="43" t="s">
        <v>79</v>
      </c>
      <c r="D53" s="18">
        <v>1966</v>
      </c>
      <c r="E53" s="128" t="s">
        <v>82</v>
      </c>
      <c r="F53" s="147"/>
      <c r="G53" s="6"/>
      <c r="H53" s="6"/>
      <c r="I53" s="6" t="s">
        <v>292</v>
      </c>
      <c r="J53" s="142"/>
      <c r="K53" s="6"/>
      <c r="L53" s="6" t="s">
        <v>312</v>
      </c>
      <c r="M53" s="6"/>
      <c r="N53" s="6"/>
      <c r="O53" s="6"/>
      <c r="P53" s="6" t="s">
        <v>429</v>
      </c>
      <c r="Q53" s="6" t="s">
        <v>378</v>
      </c>
      <c r="R53" s="6"/>
      <c r="S53" s="6" t="s">
        <v>416</v>
      </c>
    </row>
    <row r="54" spans="1:19" ht="14.25">
      <c r="A54" s="19"/>
      <c r="B54" s="4"/>
      <c r="C54" s="4" t="s">
        <v>80</v>
      </c>
      <c r="D54" s="16">
        <v>1989</v>
      </c>
      <c r="E54" s="129" t="s">
        <v>2</v>
      </c>
      <c r="F54" s="147"/>
      <c r="G54" s="6"/>
      <c r="H54" s="6"/>
      <c r="I54" s="144"/>
      <c r="J54" s="6"/>
      <c r="K54" s="6"/>
      <c r="L54" s="6"/>
      <c r="M54" s="6"/>
      <c r="N54" s="6"/>
      <c r="O54" s="6"/>
      <c r="P54" s="6" t="s">
        <v>428</v>
      </c>
      <c r="Q54" s="6"/>
      <c r="R54" s="6"/>
      <c r="S54" s="6"/>
    </row>
    <row r="55" spans="1:19" ht="15" thickBot="1">
      <c r="A55" s="21"/>
      <c r="B55" s="7"/>
      <c r="C55" s="14" t="s">
        <v>81</v>
      </c>
      <c r="D55" s="17">
        <v>1984</v>
      </c>
      <c r="E55" s="130">
        <v>1</v>
      </c>
      <c r="F55" s="148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25" defaultRowHeight="12.75" outlineLevelCol="1"/>
  <cols>
    <col min="1" max="1" width="4.125" style="27" customWidth="1"/>
    <col min="2" max="2" width="9.625" style="26" hidden="1" customWidth="1"/>
    <col min="3" max="3" width="8.50390625" style="26" bestFit="1" customWidth="1"/>
    <col min="4" max="4" width="14.625" style="26" hidden="1" customWidth="1" outlineLevel="1"/>
    <col min="5" max="5" width="7.50390625" style="27" hidden="1" customWidth="1" outlineLevel="1"/>
    <col min="6" max="6" width="3.50390625" style="26" hidden="1" customWidth="1" outlineLevel="1"/>
    <col min="7" max="7" width="25.50390625" style="26" hidden="1" customWidth="1" outlineLevel="1"/>
    <col min="8" max="8" width="22.50390625" style="26" hidden="1" customWidth="1" outlineLevel="1"/>
    <col min="9" max="9" width="8.50390625" style="27" hidden="1" customWidth="1" outlineLevel="1"/>
    <col min="10" max="10" width="2.375" style="0" customWidth="1" collapsed="1"/>
    <col min="11" max="11" width="8.375" style="26" hidden="1" customWidth="1" outlineLevel="1"/>
    <col min="12" max="12" width="6.50390625" style="27" hidden="1" customWidth="1" outlineLevel="1"/>
    <col min="13" max="13" width="29.50390625" style="27" hidden="1" customWidth="1" outlineLevel="1"/>
    <col min="14" max="14" width="36.125" style="26" hidden="1" customWidth="1" outlineLevel="1"/>
    <col min="15" max="15" width="9.50390625" style="27" hidden="1" customWidth="1" outlineLevel="1"/>
    <col min="16" max="16" width="2.375" style="26" customWidth="1" collapsed="1"/>
    <col min="17" max="17" width="6.50390625" style="26" hidden="1" customWidth="1" outlineLevel="1"/>
    <col min="18" max="18" width="5.50390625" style="27" hidden="1" customWidth="1" outlineLevel="1"/>
    <col min="19" max="19" width="23.50390625" style="27" hidden="1" customWidth="1" outlineLevel="1"/>
    <col min="20" max="20" width="2.375" style="0" customWidth="1" collapsed="1"/>
    <col min="21" max="21" width="4.125" style="26" bestFit="1" customWidth="1"/>
    <col min="22" max="22" width="12.875" style="26" bestFit="1" customWidth="1"/>
    <col min="23" max="23" width="4.125" style="26" bestFit="1" customWidth="1"/>
    <col min="24" max="24" width="12.875" style="26" bestFit="1" customWidth="1"/>
    <col min="25" max="25" width="4.125" style="26" bestFit="1" customWidth="1"/>
    <col min="26" max="26" width="12.875" style="26" bestFit="1" customWidth="1"/>
    <col min="27" max="27" width="4.125" style="26" bestFit="1" customWidth="1"/>
    <col min="28" max="28" width="12.50390625" style="26" bestFit="1" customWidth="1"/>
    <col min="29" max="29" width="4.125" style="26" bestFit="1" customWidth="1"/>
    <col min="30" max="30" width="8.375" style="26" bestFit="1" customWidth="1"/>
    <col min="31" max="16384" width="9.125" style="26" customWidth="1"/>
  </cols>
  <sheetData>
    <row r="1" spans="1:24" ht="15.75">
      <c r="A1" s="74" t="s">
        <v>232</v>
      </c>
      <c r="B1" s="25"/>
      <c r="C1" s="25"/>
      <c r="D1" s="25"/>
      <c r="E1" s="25"/>
      <c r="F1" s="25"/>
      <c r="G1" s="25"/>
      <c r="H1" s="25"/>
      <c r="I1" s="25"/>
      <c r="K1" s="25"/>
      <c r="L1" s="25"/>
      <c r="M1" s="25"/>
      <c r="P1" s="25"/>
      <c r="Q1" s="25"/>
      <c r="R1" s="25"/>
      <c r="S1" s="25"/>
      <c r="V1" s="231" t="s">
        <v>233</v>
      </c>
      <c r="W1" s="231"/>
      <c r="X1" s="231"/>
    </row>
    <row r="2" spans="11:19" ht="13.5" thickBot="1">
      <c r="K2" s="227" t="s">
        <v>83</v>
      </c>
      <c r="L2" s="227"/>
      <c r="M2" s="227"/>
      <c r="Q2" s="227" t="s">
        <v>386</v>
      </c>
      <c r="R2" s="227"/>
      <c r="S2" s="227"/>
    </row>
    <row r="3" spans="1:30" ht="13.5" thickBot="1">
      <c r="A3" s="57" t="s">
        <v>270</v>
      </c>
      <c r="B3" s="58" t="s">
        <v>385</v>
      </c>
      <c r="C3" s="65" t="s">
        <v>87</v>
      </c>
      <c r="D3" s="123" t="s">
        <v>10</v>
      </c>
      <c r="E3" s="59" t="s">
        <v>84</v>
      </c>
      <c r="F3" s="59" t="s">
        <v>11</v>
      </c>
      <c r="G3" s="59" t="s">
        <v>85</v>
      </c>
      <c r="H3" s="59" t="s">
        <v>86</v>
      </c>
      <c r="I3" s="60" t="s">
        <v>394</v>
      </c>
      <c r="J3" s="164"/>
      <c r="K3" s="59" t="s">
        <v>88</v>
      </c>
      <c r="L3" s="59" t="s">
        <v>89</v>
      </c>
      <c r="M3" s="59" t="s">
        <v>231</v>
      </c>
      <c r="N3" s="59" t="s">
        <v>90</v>
      </c>
      <c r="O3" s="155" t="s">
        <v>91</v>
      </c>
      <c r="P3" s="164"/>
      <c r="Q3" s="59" t="s">
        <v>88</v>
      </c>
      <c r="R3" s="59" t="s">
        <v>89</v>
      </c>
      <c r="S3" s="59" t="s">
        <v>387</v>
      </c>
      <c r="T3" s="202"/>
      <c r="U3" s="205" t="s">
        <v>427</v>
      </c>
      <c r="V3" s="206" t="s">
        <v>234</v>
      </c>
      <c r="W3" s="205" t="s">
        <v>427</v>
      </c>
      <c r="X3" s="206" t="s">
        <v>234</v>
      </c>
      <c r="Y3" s="205" t="s">
        <v>427</v>
      </c>
      <c r="Z3" s="215" t="s">
        <v>234</v>
      </c>
      <c r="AA3" s="205" t="s">
        <v>427</v>
      </c>
      <c r="AB3" s="206" t="s">
        <v>234</v>
      </c>
      <c r="AC3" s="205" t="s">
        <v>427</v>
      </c>
      <c r="AD3" s="206" t="s">
        <v>234</v>
      </c>
    </row>
    <row r="4" spans="1:30" ht="13.5" hidden="1" thickBot="1">
      <c r="A4" s="84">
        <v>1</v>
      </c>
      <c r="B4" s="53" t="s">
        <v>92</v>
      </c>
      <c r="C4" s="66">
        <v>2.6</v>
      </c>
      <c r="D4" s="54" t="s">
        <v>93</v>
      </c>
      <c r="E4" s="55">
        <v>4230</v>
      </c>
      <c r="F4" s="55" t="s">
        <v>13</v>
      </c>
      <c r="G4" s="52" t="s">
        <v>94</v>
      </c>
      <c r="H4" s="52" t="s">
        <v>95</v>
      </c>
      <c r="I4" s="61"/>
      <c r="J4" s="165"/>
      <c r="K4" s="56">
        <v>75</v>
      </c>
      <c r="L4" s="55">
        <v>9</v>
      </c>
      <c r="M4" s="55" t="s">
        <v>96</v>
      </c>
      <c r="N4" s="228" t="s">
        <v>97</v>
      </c>
      <c r="O4" s="156">
        <v>1</v>
      </c>
      <c r="P4" s="165"/>
      <c r="Q4" s="56">
        <v>75</v>
      </c>
      <c r="R4" s="55">
        <v>9</v>
      </c>
      <c r="S4" s="55" t="s">
        <v>96</v>
      </c>
      <c r="T4" s="192"/>
      <c r="U4" s="207"/>
      <c r="V4" s="208"/>
      <c r="W4" s="207"/>
      <c r="X4" s="208"/>
      <c r="Y4" s="207"/>
      <c r="Z4" s="203"/>
      <c r="AA4" s="207"/>
      <c r="AB4" s="208"/>
      <c r="AC4" s="207"/>
      <c r="AD4" s="208"/>
    </row>
    <row r="5" spans="1:30" ht="13.5" hidden="1" thickBot="1">
      <c r="A5" s="85">
        <v>2</v>
      </c>
      <c r="B5" s="29" t="s">
        <v>98</v>
      </c>
      <c r="C5" s="67">
        <v>2.9</v>
      </c>
      <c r="D5" s="45" t="s">
        <v>93</v>
      </c>
      <c r="E5" s="30">
        <v>4230</v>
      </c>
      <c r="F5" s="30" t="s">
        <v>13</v>
      </c>
      <c r="G5" s="28" t="s">
        <v>15</v>
      </c>
      <c r="H5" s="28" t="s">
        <v>99</v>
      </c>
      <c r="I5" s="62"/>
      <c r="J5" s="165"/>
      <c r="K5" s="31">
        <v>94.5</v>
      </c>
      <c r="L5" s="30">
        <v>9</v>
      </c>
      <c r="M5" s="30" t="s">
        <v>99</v>
      </c>
      <c r="N5" s="229"/>
      <c r="O5" s="157">
        <v>1</v>
      </c>
      <c r="P5" s="165"/>
      <c r="Q5" s="31">
        <v>94.5</v>
      </c>
      <c r="R5" s="30">
        <v>9</v>
      </c>
      <c r="S5" s="30" t="s">
        <v>99</v>
      </c>
      <c r="T5" s="192"/>
      <c r="U5" s="207"/>
      <c r="V5" s="208"/>
      <c r="W5" s="207"/>
      <c r="X5" s="208"/>
      <c r="Y5" s="207"/>
      <c r="Z5" s="203"/>
      <c r="AA5" s="207"/>
      <c r="AB5" s="208"/>
      <c r="AC5" s="207"/>
      <c r="AD5" s="208"/>
    </row>
    <row r="6" spans="1:30" ht="12.75" customHeight="1">
      <c r="A6" s="224">
        <v>3</v>
      </c>
      <c r="B6" s="161">
        <v>6</v>
      </c>
      <c r="C6" s="67">
        <v>2.8</v>
      </c>
      <c r="D6" s="45" t="s">
        <v>93</v>
      </c>
      <c r="E6" s="30">
        <v>4230</v>
      </c>
      <c r="F6" s="30" t="s">
        <v>13</v>
      </c>
      <c r="G6" s="28" t="s">
        <v>18</v>
      </c>
      <c r="H6" s="28" t="s">
        <v>100</v>
      </c>
      <c r="I6" s="62">
        <v>1000</v>
      </c>
      <c r="J6" s="165"/>
      <c r="K6" s="31">
        <v>23</v>
      </c>
      <c r="L6" s="30">
        <v>2</v>
      </c>
      <c r="M6" s="30" t="s">
        <v>101</v>
      </c>
      <c r="N6" s="230" t="s">
        <v>102</v>
      </c>
      <c r="O6" s="157">
        <v>5</v>
      </c>
      <c r="P6" s="165"/>
      <c r="Q6" s="34">
        <v>30.9</v>
      </c>
      <c r="R6" s="34">
        <v>3</v>
      </c>
      <c r="S6" s="34" t="s">
        <v>419</v>
      </c>
      <c r="T6" s="192"/>
      <c r="U6" s="194">
        <v>16</v>
      </c>
      <c r="V6" s="209" t="str">
        <f>VLOOKUP(U6,выходы!$A$3:$B$21,2,FALSE)</f>
        <v>Ставрополь</v>
      </c>
      <c r="W6" s="194">
        <v>12</v>
      </c>
      <c r="X6" s="209" t="str">
        <f>VLOOKUP(W6,выходы!$A$3:$B$21,2,FALSE)</f>
        <v>Новосибирск</v>
      </c>
      <c r="Y6" s="194"/>
      <c r="Z6" s="216"/>
      <c r="AA6" s="222"/>
      <c r="AB6" s="195"/>
      <c r="AC6" s="222"/>
      <c r="AD6" s="195"/>
    </row>
    <row r="7" spans="1:30" ht="12.75">
      <c r="A7" s="224">
        <v>4</v>
      </c>
      <c r="B7" s="161" t="s">
        <v>103</v>
      </c>
      <c r="C7" s="67">
        <v>1.8</v>
      </c>
      <c r="D7" s="45" t="s">
        <v>93</v>
      </c>
      <c r="E7" s="30">
        <v>4230</v>
      </c>
      <c r="F7" s="30" t="s">
        <v>13</v>
      </c>
      <c r="G7" s="28" t="s">
        <v>104</v>
      </c>
      <c r="H7" s="28" t="s">
        <v>105</v>
      </c>
      <c r="I7" s="62">
        <v>1100</v>
      </c>
      <c r="J7" s="165"/>
      <c r="K7" s="31">
        <v>19</v>
      </c>
      <c r="L7" s="30">
        <v>2</v>
      </c>
      <c r="M7" s="30" t="s">
        <v>106</v>
      </c>
      <c r="N7" s="230"/>
      <c r="O7" s="157">
        <v>7</v>
      </c>
      <c r="P7" s="165"/>
      <c r="Q7" s="171">
        <v>20.25</v>
      </c>
      <c r="R7" s="30">
        <v>2</v>
      </c>
      <c r="S7" s="34" t="s">
        <v>418</v>
      </c>
      <c r="T7" s="192"/>
      <c r="U7" s="196">
        <v>3</v>
      </c>
      <c r="V7" s="198" t="str">
        <f>VLOOKUP(U7,выходы!$A$3:$B$21,2,FALSE)</f>
        <v>Красноярск-4</v>
      </c>
      <c r="W7" s="196">
        <v>14</v>
      </c>
      <c r="X7" s="198" t="str">
        <f>VLOOKUP(W7,выходы!$A$3:$B$21,2,FALSE)</f>
        <v>Ростов-2</v>
      </c>
      <c r="Y7" s="196">
        <v>13</v>
      </c>
      <c r="Z7" s="217" t="str">
        <f>VLOOKUP(Y7,выходы!$A$3:$B$21,2,FALSE)</f>
        <v>Иркутск-2</v>
      </c>
      <c r="AA7" s="199"/>
      <c r="AB7" s="197"/>
      <c r="AC7" s="199"/>
      <c r="AD7" s="197"/>
    </row>
    <row r="8" spans="1:30" ht="12.75" hidden="1">
      <c r="A8" s="225">
        <v>5</v>
      </c>
      <c r="B8" s="162" t="s">
        <v>107</v>
      </c>
      <c r="C8" s="68" t="s">
        <v>109</v>
      </c>
      <c r="D8" s="46" t="s">
        <v>93</v>
      </c>
      <c r="E8" s="38">
        <v>4230</v>
      </c>
      <c r="F8" s="38" t="s">
        <v>13</v>
      </c>
      <c r="G8" s="37" t="s">
        <v>104</v>
      </c>
      <c r="H8" s="37" t="s">
        <v>108</v>
      </c>
      <c r="I8" s="63">
        <v>1100</v>
      </c>
      <c r="J8" s="165"/>
      <c r="K8" s="39">
        <v>44</v>
      </c>
      <c r="L8" s="38">
        <v>5</v>
      </c>
      <c r="M8" s="38" t="s">
        <v>110</v>
      </c>
      <c r="N8" s="230"/>
      <c r="O8" s="157">
        <v>1</v>
      </c>
      <c r="P8" s="165"/>
      <c r="Q8" s="39"/>
      <c r="R8" s="38"/>
      <c r="S8" s="38"/>
      <c r="T8" s="192"/>
      <c r="U8" s="196"/>
      <c r="V8" s="197"/>
      <c r="W8" s="196"/>
      <c r="X8" s="197"/>
      <c r="Y8" s="196"/>
      <c r="Z8" s="218"/>
      <c r="AA8" s="199"/>
      <c r="AB8" s="197"/>
      <c r="AC8" s="199"/>
      <c r="AD8" s="197"/>
    </row>
    <row r="9" spans="1:30" ht="12.75" hidden="1">
      <c r="A9" s="224">
        <v>6</v>
      </c>
      <c r="B9" s="161" t="s">
        <v>111</v>
      </c>
      <c r="C9" s="67">
        <v>3</v>
      </c>
      <c r="D9" s="45" t="s">
        <v>93</v>
      </c>
      <c r="E9" s="30">
        <v>4230</v>
      </c>
      <c r="F9" s="30" t="s">
        <v>13</v>
      </c>
      <c r="G9" s="28" t="s">
        <v>17</v>
      </c>
      <c r="H9" s="28" t="s">
        <v>112</v>
      </c>
      <c r="I9" s="62"/>
      <c r="J9" s="165"/>
      <c r="K9" s="31"/>
      <c r="L9" s="30"/>
      <c r="M9" s="30"/>
      <c r="N9" s="32" t="s">
        <v>113</v>
      </c>
      <c r="O9" s="158" t="s">
        <v>114</v>
      </c>
      <c r="P9" s="165"/>
      <c r="Q9" s="31"/>
      <c r="R9" s="30"/>
      <c r="S9" s="30"/>
      <c r="T9" s="192"/>
      <c r="U9" s="196"/>
      <c r="V9" s="197"/>
      <c r="W9" s="196"/>
      <c r="X9" s="197"/>
      <c r="Y9" s="196"/>
      <c r="Z9" s="218"/>
      <c r="AA9" s="199"/>
      <c r="AB9" s="197"/>
      <c r="AC9" s="199"/>
      <c r="AD9" s="197"/>
    </row>
    <row r="10" spans="1:30" ht="12.75">
      <c r="A10" s="224">
        <v>7</v>
      </c>
      <c r="B10" s="161">
        <v>7</v>
      </c>
      <c r="C10" s="67">
        <v>2.8</v>
      </c>
      <c r="D10" s="45" t="s">
        <v>93</v>
      </c>
      <c r="E10" s="30">
        <v>4230</v>
      </c>
      <c r="F10" s="30" t="s">
        <v>13</v>
      </c>
      <c r="G10" s="28" t="s">
        <v>18</v>
      </c>
      <c r="H10" s="28" t="s">
        <v>115</v>
      </c>
      <c r="I10" s="62">
        <v>1100</v>
      </c>
      <c r="J10" s="165"/>
      <c r="K10" s="31">
        <v>22</v>
      </c>
      <c r="L10" s="30">
        <v>3</v>
      </c>
      <c r="M10" s="30" t="s">
        <v>116</v>
      </c>
      <c r="N10" s="32"/>
      <c r="O10" s="157">
        <v>5</v>
      </c>
      <c r="P10" s="165"/>
      <c r="Q10" s="171">
        <v>14.55</v>
      </c>
      <c r="R10" s="30">
        <v>1</v>
      </c>
      <c r="S10" s="30" t="s">
        <v>388</v>
      </c>
      <c r="T10" s="192"/>
      <c r="U10" s="196">
        <v>9</v>
      </c>
      <c r="V10" s="198" t="str">
        <f>VLOOKUP(U10,выходы!$A$3:$B$21,2,FALSE)</f>
        <v>СПб-3</v>
      </c>
      <c r="W10" s="196">
        <v>15</v>
      </c>
      <c r="X10" s="198" t="str">
        <f>VLOOKUP(W10,выходы!$A$3:$B$21,2,FALSE)</f>
        <v>Свердловск-2</v>
      </c>
      <c r="Y10" s="196">
        <v>7</v>
      </c>
      <c r="Z10" s="219" t="str">
        <f>VLOOKUP(Y10,выходы!$A$3:$B$21,2,FALSE)</f>
        <v>Красноярск-3</v>
      </c>
      <c r="AA10" s="196">
        <v>19</v>
      </c>
      <c r="AB10" s="198" t="str">
        <f>VLOOKUP(AA10,выходы!$A$3:$B$21,2,FALSE)</f>
        <v>Свердловск-1</v>
      </c>
      <c r="AC10" s="196">
        <v>10</v>
      </c>
      <c r="AD10" s="198" t="str">
        <f>VLOOKUP(AC10,выходы!$A$3:$B$21,2,FALSE)</f>
        <v>Томск</v>
      </c>
    </row>
    <row r="11" spans="1:30" ht="12.75" hidden="1">
      <c r="A11" s="224">
        <v>8</v>
      </c>
      <c r="B11" s="161" t="s">
        <v>117</v>
      </c>
      <c r="C11" s="67">
        <v>3.2</v>
      </c>
      <c r="D11" s="45" t="s">
        <v>93</v>
      </c>
      <c r="E11" s="30">
        <v>4230</v>
      </c>
      <c r="F11" s="30" t="s">
        <v>13</v>
      </c>
      <c r="G11" s="28" t="s">
        <v>18</v>
      </c>
      <c r="H11" s="28" t="s">
        <v>118</v>
      </c>
      <c r="I11" s="62"/>
      <c r="J11" s="165"/>
      <c r="K11" s="31">
        <v>30</v>
      </c>
      <c r="L11" s="30">
        <v>2</v>
      </c>
      <c r="M11" s="30" t="s">
        <v>119</v>
      </c>
      <c r="N11" s="32"/>
      <c r="O11" s="157">
        <v>7</v>
      </c>
      <c r="P11" s="165"/>
      <c r="Q11" s="31"/>
      <c r="R11" s="30"/>
      <c r="S11" s="30"/>
      <c r="T11" s="192"/>
      <c r="U11" s="196"/>
      <c r="V11" s="197"/>
      <c r="W11" s="196"/>
      <c r="X11" s="197"/>
      <c r="Y11" s="196"/>
      <c r="Z11" s="218"/>
      <c r="AA11" s="199"/>
      <c r="AB11" s="197"/>
      <c r="AC11" s="199"/>
      <c r="AD11" s="197"/>
    </row>
    <row r="12" spans="1:30" ht="12.75">
      <c r="A12" s="224">
        <v>9</v>
      </c>
      <c r="B12" s="161">
        <v>3</v>
      </c>
      <c r="C12" s="67">
        <v>1.1</v>
      </c>
      <c r="D12" s="45" t="s">
        <v>93</v>
      </c>
      <c r="E12" s="30">
        <v>4230</v>
      </c>
      <c r="F12" s="30" t="s">
        <v>16</v>
      </c>
      <c r="G12" s="28" t="s">
        <v>120</v>
      </c>
      <c r="H12" s="28" t="s">
        <v>121</v>
      </c>
      <c r="I12" s="62"/>
      <c r="J12" s="165"/>
      <c r="K12" s="31" t="s">
        <v>122</v>
      </c>
      <c r="L12" s="30">
        <v>1</v>
      </c>
      <c r="M12" s="30" t="s">
        <v>122</v>
      </c>
      <c r="N12" s="32" t="s">
        <v>123</v>
      </c>
      <c r="O12" s="157">
        <v>4</v>
      </c>
      <c r="P12" s="165"/>
      <c r="Q12" s="31">
        <v>20.6</v>
      </c>
      <c r="R12" s="30">
        <v>2</v>
      </c>
      <c r="S12" s="30" t="s">
        <v>390</v>
      </c>
      <c r="T12" s="192"/>
      <c r="U12" s="196">
        <v>15</v>
      </c>
      <c r="V12" s="198" t="str">
        <f>VLOOKUP(U12,выходы!$A$3:$B$21,2,FALSE)</f>
        <v>Свердловск-2</v>
      </c>
      <c r="W12" s="196">
        <v>6</v>
      </c>
      <c r="X12" s="198" t="str">
        <f>VLOOKUP(W12,выходы!$A$3:$B$21,2,FALSE)</f>
        <v>Москва-2</v>
      </c>
      <c r="Y12" s="199"/>
      <c r="Z12" s="218"/>
      <c r="AA12" s="199"/>
      <c r="AB12" s="197"/>
      <c r="AC12" s="199"/>
      <c r="AD12" s="197"/>
    </row>
    <row r="13" spans="1:30" ht="12.75">
      <c r="A13" s="224">
        <v>10</v>
      </c>
      <c r="B13" s="161">
        <v>4</v>
      </c>
      <c r="C13" s="67">
        <v>0.8</v>
      </c>
      <c r="D13" s="45" t="s">
        <v>93</v>
      </c>
      <c r="E13" s="30">
        <v>4230</v>
      </c>
      <c r="F13" s="30" t="s">
        <v>16</v>
      </c>
      <c r="G13" s="28" t="s">
        <v>124</v>
      </c>
      <c r="H13" s="28" t="s">
        <v>125</v>
      </c>
      <c r="I13" s="62"/>
      <c r="J13" s="165"/>
      <c r="K13" s="31"/>
      <c r="L13" s="30"/>
      <c r="M13" s="30"/>
      <c r="N13" s="32"/>
      <c r="O13" s="158" t="s">
        <v>114</v>
      </c>
      <c r="P13" s="165"/>
      <c r="Q13" s="31">
        <v>9.9</v>
      </c>
      <c r="R13" s="30">
        <v>1</v>
      </c>
      <c r="S13" s="30" t="s">
        <v>393</v>
      </c>
      <c r="T13" s="192"/>
      <c r="U13" s="196">
        <v>9</v>
      </c>
      <c r="V13" s="198" t="str">
        <f>VLOOKUP(U13,выходы!$A$3:$B$21,2,FALSE)</f>
        <v>СПб-3</v>
      </c>
      <c r="W13" s="196">
        <v>16</v>
      </c>
      <c r="X13" s="198" t="str">
        <f>VLOOKUP(W13,выходы!$A$3:$B$21,2,FALSE)</f>
        <v>Ставрополь</v>
      </c>
      <c r="Y13" s="196">
        <v>14</v>
      </c>
      <c r="Z13" s="219" t="str">
        <f>VLOOKUP(Y13,выходы!$A$3:$B$21,2,FALSE)</f>
        <v>Ростов-2</v>
      </c>
      <c r="AA13" s="196">
        <v>3</v>
      </c>
      <c r="AB13" s="198" t="str">
        <f>VLOOKUP(AA13,выходы!$A$3:$B$21,2,FALSE)</f>
        <v>Красноярск-4</v>
      </c>
      <c r="AC13" s="199"/>
      <c r="AD13" s="197"/>
    </row>
    <row r="14" spans="1:30" ht="12.75">
      <c r="A14" s="224">
        <v>11</v>
      </c>
      <c r="B14" s="161">
        <v>5</v>
      </c>
      <c r="C14" s="67">
        <v>1.3</v>
      </c>
      <c r="D14" s="45" t="s">
        <v>93</v>
      </c>
      <c r="E14" s="30">
        <v>4230</v>
      </c>
      <c r="F14" s="30" t="s">
        <v>16</v>
      </c>
      <c r="G14" s="28" t="s">
        <v>126</v>
      </c>
      <c r="H14" s="28" t="s">
        <v>127</v>
      </c>
      <c r="I14" s="62">
        <v>1300</v>
      </c>
      <c r="J14" s="165"/>
      <c r="K14" s="31"/>
      <c r="L14" s="30"/>
      <c r="M14" s="30"/>
      <c r="N14" s="32"/>
      <c r="O14" s="158" t="s">
        <v>114</v>
      </c>
      <c r="P14" s="165"/>
      <c r="Q14" s="31">
        <v>26</v>
      </c>
      <c r="R14" s="30">
        <v>2</v>
      </c>
      <c r="S14" s="34" t="s">
        <v>391</v>
      </c>
      <c r="T14" s="192"/>
      <c r="U14" s="196">
        <v>11</v>
      </c>
      <c r="V14" s="198" t="str">
        <f>VLOOKUP(U14,выходы!$A$3:$B$21,2,FALSE)</f>
        <v>Томск-Крск</v>
      </c>
      <c r="W14" s="199"/>
      <c r="X14" s="197"/>
      <c r="Y14" s="196"/>
      <c r="Z14" s="218"/>
      <c r="AA14" s="199"/>
      <c r="AB14" s="197"/>
      <c r="AC14" s="199"/>
      <c r="AD14" s="197"/>
    </row>
    <row r="15" spans="1:30" ht="12.75" hidden="1">
      <c r="A15" s="224">
        <v>12</v>
      </c>
      <c r="B15" s="161" t="s">
        <v>128</v>
      </c>
      <c r="C15" s="67">
        <v>2.2</v>
      </c>
      <c r="D15" s="45" t="s">
        <v>129</v>
      </c>
      <c r="E15" s="30">
        <v>4507</v>
      </c>
      <c r="F15" s="30" t="s">
        <v>13</v>
      </c>
      <c r="G15" s="28" t="s">
        <v>17</v>
      </c>
      <c r="H15" s="28" t="s">
        <v>130</v>
      </c>
      <c r="I15" s="62">
        <v>2000</v>
      </c>
      <c r="J15" s="165"/>
      <c r="K15" s="31">
        <v>35</v>
      </c>
      <c r="L15" s="30">
        <v>4</v>
      </c>
      <c r="M15" s="30" t="s">
        <v>131</v>
      </c>
      <c r="N15" s="32"/>
      <c r="O15" s="159">
        <v>2</v>
      </c>
      <c r="P15" s="165"/>
      <c r="Q15" s="31"/>
      <c r="R15" s="30"/>
      <c r="S15" s="30"/>
      <c r="T15" s="192"/>
      <c r="U15" s="196"/>
      <c r="V15" s="197"/>
      <c r="W15" s="196"/>
      <c r="X15" s="197"/>
      <c r="Y15" s="196"/>
      <c r="Z15" s="218"/>
      <c r="AA15" s="199"/>
      <c r="AB15" s="197"/>
      <c r="AC15" s="199"/>
      <c r="AD15" s="197"/>
    </row>
    <row r="16" spans="1:30" ht="12.75" hidden="1">
      <c r="A16" s="224">
        <v>13</v>
      </c>
      <c r="B16" s="161">
        <v>21</v>
      </c>
      <c r="C16" s="67">
        <v>1.5</v>
      </c>
      <c r="D16" s="45" t="s">
        <v>129</v>
      </c>
      <c r="E16" s="30">
        <v>4507</v>
      </c>
      <c r="F16" s="30" t="s">
        <v>13</v>
      </c>
      <c r="G16" s="28" t="s">
        <v>132</v>
      </c>
      <c r="H16" s="28" t="s">
        <v>133</v>
      </c>
      <c r="I16" s="62">
        <v>1050</v>
      </c>
      <c r="J16" s="165"/>
      <c r="K16" s="31">
        <v>18</v>
      </c>
      <c r="L16" s="30">
        <v>3</v>
      </c>
      <c r="M16" s="30" t="s">
        <v>134</v>
      </c>
      <c r="N16" s="32"/>
      <c r="O16" s="159">
        <v>1</v>
      </c>
      <c r="P16" s="165"/>
      <c r="Q16" s="31"/>
      <c r="R16" s="30"/>
      <c r="S16" s="30"/>
      <c r="T16" s="192"/>
      <c r="U16" s="196"/>
      <c r="V16" s="197"/>
      <c r="W16" s="196"/>
      <c r="X16" s="197"/>
      <c r="Y16" s="196"/>
      <c r="Z16" s="218"/>
      <c r="AA16" s="199"/>
      <c r="AB16" s="197"/>
      <c r="AC16" s="199"/>
      <c r="AD16" s="197"/>
    </row>
    <row r="17" spans="1:30" ht="12.75" hidden="1">
      <c r="A17" s="224">
        <v>14</v>
      </c>
      <c r="B17" s="161">
        <v>22</v>
      </c>
      <c r="C17" s="67">
        <v>2</v>
      </c>
      <c r="D17" s="45" t="s">
        <v>129</v>
      </c>
      <c r="E17" s="30">
        <v>4507</v>
      </c>
      <c r="F17" s="30" t="s">
        <v>13</v>
      </c>
      <c r="G17" s="28" t="s">
        <v>135</v>
      </c>
      <c r="H17" s="28" t="s">
        <v>136</v>
      </c>
      <c r="I17" s="62">
        <v>1350</v>
      </c>
      <c r="J17" s="165"/>
      <c r="K17" s="31" t="s">
        <v>122</v>
      </c>
      <c r="L17" s="30">
        <v>2.1</v>
      </c>
      <c r="M17" s="30" t="s">
        <v>137</v>
      </c>
      <c r="N17" s="32"/>
      <c r="O17" s="159">
        <v>1</v>
      </c>
      <c r="P17" s="165"/>
      <c r="Q17" s="31"/>
      <c r="R17" s="30"/>
      <c r="S17" s="30"/>
      <c r="T17" s="192"/>
      <c r="U17" s="196"/>
      <c r="V17" s="197"/>
      <c r="W17" s="196"/>
      <c r="X17" s="197"/>
      <c r="Y17" s="196"/>
      <c r="Z17" s="218"/>
      <c r="AA17" s="199"/>
      <c r="AB17" s="197"/>
      <c r="AC17" s="199"/>
      <c r="AD17" s="197"/>
    </row>
    <row r="18" spans="1:30" ht="12.75" hidden="1">
      <c r="A18" s="224">
        <v>15</v>
      </c>
      <c r="B18" s="161" t="s">
        <v>138</v>
      </c>
      <c r="C18" s="67">
        <v>2.2</v>
      </c>
      <c r="D18" s="45" t="s">
        <v>129</v>
      </c>
      <c r="E18" s="30">
        <v>4507</v>
      </c>
      <c r="F18" s="30" t="s">
        <v>13</v>
      </c>
      <c r="G18" s="28" t="s">
        <v>139</v>
      </c>
      <c r="H18" s="28" t="s">
        <v>140</v>
      </c>
      <c r="I18" s="62">
        <v>1900</v>
      </c>
      <c r="J18" s="165"/>
      <c r="K18" s="31">
        <v>50</v>
      </c>
      <c r="L18" s="30">
        <v>4</v>
      </c>
      <c r="M18" s="30" t="s">
        <v>140</v>
      </c>
      <c r="N18" s="32"/>
      <c r="O18" s="159">
        <v>1</v>
      </c>
      <c r="P18" s="165"/>
      <c r="Q18" s="31"/>
      <c r="R18" s="30"/>
      <c r="S18" s="30"/>
      <c r="T18" s="192"/>
      <c r="U18" s="196"/>
      <c r="V18" s="197"/>
      <c r="W18" s="196"/>
      <c r="X18" s="197"/>
      <c r="Y18" s="196"/>
      <c r="Z18" s="218"/>
      <c r="AA18" s="199"/>
      <c r="AB18" s="197"/>
      <c r="AC18" s="199"/>
      <c r="AD18" s="197"/>
    </row>
    <row r="19" spans="1:30" ht="12.75" hidden="1">
      <c r="A19" s="224">
        <v>16</v>
      </c>
      <c r="B19" s="161">
        <v>19</v>
      </c>
      <c r="C19" s="67">
        <v>1</v>
      </c>
      <c r="D19" s="45" t="s">
        <v>129</v>
      </c>
      <c r="E19" s="30">
        <v>4507</v>
      </c>
      <c r="F19" s="30" t="s">
        <v>16</v>
      </c>
      <c r="G19" s="28" t="s">
        <v>132</v>
      </c>
      <c r="H19" s="28" t="s">
        <v>141</v>
      </c>
      <c r="I19" s="62"/>
      <c r="J19" s="165"/>
      <c r="K19" s="31"/>
      <c r="L19" s="30"/>
      <c r="M19" s="30"/>
      <c r="N19" s="32"/>
      <c r="O19" s="159">
        <v>2</v>
      </c>
      <c r="P19" s="165"/>
      <c r="Q19" s="31"/>
      <c r="R19" s="30"/>
      <c r="S19" s="30"/>
      <c r="T19" s="192"/>
      <c r="U19" s="196"/>
      <c r="V19" s="197"/>
      <c r="W19" s="196"/>
      <c r="X19" s="197"/>
      <c r="Y19" s="196"/>
      <c r="Z19" s="218"/>
      <c r="AA19" s="199"/>
      <c r="AB19" s="197"/>
      <c r="AC19" s="199"/>
      <c r="AD19" s="197"/>
    </row>
    <row r="20" spans="1:30" ht="12.75">
      <c r="A20" s="224">
        <v>17</v>
      </c>
      <c r="B20" s="161" t="s">
        <v>142</v>
      </c>
      <c r="C20" s="67">
        <v>5</v>
      </c>
      <c r="D20" s="45" t="s">
        <v>143</v>
      </c>
      <c r="E20" s="30">
        <v>4810</v>
      </c>
      <c r="F20" s="30" t="s">
        <v>14</v>
      </c>
      <c r="G20" s="28" t="s">
        <v>18</v>
      </c>
      <c r="H20" s="28" t="s">
        <v>144</v>
      </c>
      <c r="I20" s="62"/>
      <c r="J20" s="165"/>
      <c r="K20" s="31" t="s">
        <v>122</v>
      </c>
      <c r="L20" s="30">
        <v>4.5</v>
      </c>
      <c r="M20" s="30" t="s">
        <v>137</v>
      </c>
      <c r="N20" s="32"/>
      <c r="O20" s="159">
        <v>3</v>
      </c>
      <c r="P20" s="165"/>
      <c r="Q20" s="31">
        <v>47</v>
      </c>
      <c r="R20" s="30">
        <v>4</v>
      </c>
      <c r="S20" s="30" t="s">
        <v>389</v>
      </c>
      <c r="T20" s="192"/>
      <c r="U20" s="196">
        <v>18</v>
      </c>
      <c r="V20" s="210" t="str">
        <f>VLOOKUP(U20,выходы!$A$3:$B$21,2,FALSE)</f>
        <v>Красноярск-2</v>
      </c>
      <c r="W20" s="196">
        <v>1</v>
      </c>
      <c r="X20" s="198" t="str">
        <f>VLOOKUP(W20,выходы!$A$3:$B$21,2,FALSE)</f>
        <v>Иркутск-1</v>
      </c>
      <c r="Y20" s="196"/>
      <c r="Z20" s="218"/>
      <c r="AA20" s="199"/>
      <c r="AB20" s="197"/>
      <c r="AC20" s="199"/>
      <c r="AD20" s="197"/>
    </row>
    <row r="21" spans="1:30" ht="12.75">
      <c r="A21" s="224">
        <v>18</v>
      </c>
      <c r="B21" s="161" t="s">
        <v>145</v>
      </c>
      <c r="C21" s="67">
        <v>5</v>
      </c>
      <c r="D21" s="45" t="s">
        <v>143</v>
      </c>
      <c r="E21" s="30">
        <v>4810</v>
      </c>
      <c r="F21" s="30" t="s">
        <v>14</v>
      </c>
      <c r="G21" s="28" t="s">
        <v>18</v>
      </c>
      <c r="H21" s="28" t="s">
        <v>146</v>
      </c>
      <c r="I21" s="62">
        <v>1750</v>
      </c>
      <c r="J21" s="165"/>
      <c r="K21" s="31">
        <v>69</v>
      </c>
      <c r="L21" s="30">
        <v>9</v>
      </c>
      <c r="M21" s="30" t="s">
        <v>146</v>
      </c>
      <c r="N21" s="32"/>
      <c r="O21" s="159">
        <v>2</v>
      </c>
      <c r="P21" s="165"/>
      <c r="Q21" s="31">
        <v>55.9</v>
      </c>
      <c r="R21" s="30">
        <v>4</v>
      </c>
      <c r="S21" s="30" t="s">
        <v>388</v>
      </c>
      <c r="T21" s="192"/>
      <c r="U21" s="196">
        <v>10</v>
      </c>
      <c r="V21" s="198" t="str">
        <f>VLOOKUP(U21,выходы!$A$3:$B$21,2,FALSE)</f>
        <v>Томск</v>
      </c>
      <c r="W21" s="199"/>
      <c r="X21" s="197"/>
      <c r="Y21" s="196"/>
      <c r="Z21" s="218"/>
      <c r="AA21" s="199"/>
      <c r="AB21" s="197"/>
      <c r="AC21" s="199"/>
      <c r="AD21" s="197"/>
    </row>
    <row r="22" spans="1:30" ht="12.75">
      <c r="A22" s="224">
        <v>19</v>
      </c>
      <c r="B22" s="161" t="s">
        <v>147</v>
      </c>
      <c r="C22" s="67">
        <v>5</v>
      </c>
      <c r="D22" s="45" t="s">
        <v>143</v>
      </c>
      <c r="E22" s="30">
        <v>4810</v>
      </c>
      <c r="F22" s="30" t="s">
        <v>14</v>
      </c>
      <c r="G22" s="28" t="s">
        <v>18</v>
      </c>
      <c r="H22" s="28" t="s">
        <v>148</v>
      </c>
      <c r="I22" s="62">
        <v>1400</v>
      </c>
      <c r="J22" s="165"/>
      <c r="K22" s="31">
        <v>53.5</v>
      </c>
      <c r="L22" s="30">
        <v>5</v>
      </c>
      <c r="M22" s="30" t="s">
        <v>148</v>
      </c>
      <c r="N22" s="32"/>
      <c r="O22" s="159">
        <v>2</v>
      </c>
      <c r="P22" s="165"/>
      <c r="Q22" s="31"/>
      <c r="R22" s="30"/>
      <c r="S22" s="30"/>
      <c r="T22" s="192"/>
      <c r="U22" s="196">
        <v>8</v>
      </c>
      <c r="V22" s="210" t="str">
        <f>VLOOKUP(U22,выходы!$A$3:$B$21,2,FALSE)</f>
        <v>Москва-1</v>
      </c>
      <c r="W22" s="199">
        <v>19</v>
      </c>
      <c r="X22" s="210" t="str">
        <f>VLOOKUP(W22,выходы!$A$3:$B$21,2,FALSE)</f>
        <v>Свердловск-1</v>
      </c>
      <c r="Y22" s="196"/>
      <c r="Z22" s="218"/>
      <c r="AA22" s="199"/>
      <c r="AB22" s="197"/>
      <c r="AC22" s="199"/>
      <c r="AD22" s="197"/>
    </row>
    <row r="23" spans="1:30" ht="12.75">
      <c r="A23" s="224">
        <v>20</v>
      </c>
      <c r="B23" s="161" t="s">
        <v>149</v>
      </c>
      <c r="C23" s="67">
        <v>4.5</v>
      </c>
      <c r="D23" s="45" t="s">
        <v>143</v>
      </c>
      <c r="E23" s="30">
        <v>4810</v>
      </c>
      <c r="F23" s="30" t="s">
        <v>14</v>
      </c>
      <c r="G23" s="28" t="s">
        <v>18</v>
      </c>
      <c r="H23" s="28" t="s">
        <v>150</v>
      </c>
      <c r="I23" s="62">
        <v>1500</v>
      </c>
      <c r="J23" s="165"/>
      <c r="K23" s="31" t="s">
        <v>122</v>
      </c>
      <c r="L23" s="30">
        <v>3</v>
      </c>
      <c r="M23" s="30" t="s">
        <v>122</v>
      </c>
      <c r="N23" s="32"/>
      <c r="O23" s="159">
        <v>7</v>
      </c>
      <c r="P23" s="165"/>
      <c r="Q23" s="31"/>
      <c r="R23" s="30"/>
      <c r="S23" s="30"/>
      <c r="T23" s="192"/>
      <c r="U23" s="196">
        <v>16</v>
      </c>
      <c r="V23" s="210" t="str">
        <f>VLOOKUP(U23,выходы!$A$3:$B$21,2,FALSE)</f>
        <v>Ставрополь</v>
      </c>
      <c r="W23" s="196"/>
      <c r="X23" s="197"/>
      <c r="Y23" s="196"/>
      <c r="Z23" s="218"/>
      <c r="AA23" s="199"/>
      <c r="AB23" s="197"/>
      <c r="AC23" s="199"/>
      <c r="AD23" s="197"/>
    </row>
    <row r="24" spans="1:30" ht="12.75">
      <c r="A24" s="224">
        <v>21</v>
      </c>
      <c r="B24" s="161" t="s">
        <v>151</v>
      </c>
      <c r="C24" s="67">
        <v>1.5</v>
      </c>
      <c r="D24" s="45" t="s">
        <v>143</v>
      </c>
      <c r="E24" s="30">
        <v>4810</v>
      </c>
      <c r="F24" s="30" t="s">
        <v>13</v>
      </c>
      <c r="G24" s="28" t="s">
        <v>152</v>
      </c>
      <c r="H24" s="28" t="s">
        <v>153</v>
      </c>
      <c r="I24" s="62">
        <v>1050</v>
      </c>
      <c r="J24" s="165"/>
      <c r="K24" s="31">
        <v>23.5</v>
      </c>
      <c r="L24" s="30">
        <v>3</v>
      </c>
      <c r="M24" s="30" t="s">
        <v>154</v>
      </c>
      <c r="N24" s="32"/>
      <c r="O24" s="158" t="s">
        <v>114</v>
      </c>
      <c r="P24" s="165"/>
      <c r="Q24" s="31">
        <v>10.3</v>
      </c>
      <c r="R24" s="30">
        <v>1</v>
      </c>
      <c r="S24" s="30" t="s">
        <v>392</v>
      </c>
      <c r="T24" s="192"/>
      <c r="U24" s="196">
        <v>14</v>
      </c>
      <c r="V24" s="210" t="str">
        <f>VLOOKUP(U24,выходы!$A$3:$B$21,2,FALSE)</f>
        <v>Ростов-2</v>
      </c>
      <c r="W24" s="196">
        <v>18</v>
      </c>
      <c r="X24" s="198" t="str">
        <f>VLOOKUP(W24,выходы!$A$3:$B$21,2,FALSE)</f>
        <v>Красноярск-2</v>
      </c>
      <c r="Y24" s="214"/>
      <c r="Z24" s="218"/>
      <c r="AA24" s="199"/>
      <c r="AB24" s="197"/>
      <c r="AC24" s="199"/>
      <c r="AD24" s="197"/>
    </row>
    <row r="25" spans="1:30" ht="12.75" hidden="1">
      <c r="A25" s="224">
        <v>22</v>
      </c>
      <c r="B25" s="162" t="s">
        <v>155</v>
      </c>
      <c r="C25" s="68" t="s">
        <v>109</v>
      </c>
      <c r="D25" s="46" t="s">
        <v>143</v>
      </c>
      <c r="E25" s="38">
        <v>4810</v>
      </c>
      <c r="F25" s="38" t="s">
        <v>13</v>
      </c>
      <c r="G25" s="37" t="s">
        <v>152</v>
      </c>
      <c r="H25" s="37" t="s">
        <v>156</v>
      </c>
      <c r="I25" s="63"/>
      <c r="J25" s="165"/>
      <c r="K25" s="39"/>
      <c r="L25" s="38"/>
      <c r="M25" s="38"/>
      <c r="N25" s="32"/>
      <c r="O25" s="158" t="s">
        <v>114</v>
      </c>
      <c r="P25" s="165"/>
      <c r="Q25" s="39"/>
      <c r="R25" s="38"/>
      <c r="S25" s="38"/>
      <c r="T25" s="192"/>
      <c r="U25" s="196"/>
      <c r="V25" s="210"/>
      <c r="W25" s="196"/>
      <c r="X25" s="197"/>
      <c r="Y25" s="214"/>
      <c r="Z25" s="218"/>
      <c r="AA25" s="199"/>
      <c r="AB25" s="197"/>
      <c r="AC25" s="199"/>
      <c r="AD25" s="197"/>
    </row>
    <row r="26" spans="1:30" ht="12.75">
      <c r="A26" s="224">
        <v>23</v>
      </c>
      <c r="B26" s="161" t="s">
        <v>157</v>
      </c>
      <c r="C26" s="67">
        <v>4</v>
      </c>
      <c r="D26" s="45" t="s">
        <v>143</v>
      </c>
      <c r="E26" s="30">
        <v>4810</v>
      </c>
      <c r="F26" s="30" t="s">
        <v>14</v>
      </c>
      <c r="G26" s="28" t="s">
        <v>158</v>
      </c>
      <c r="H26" s="28" t="s">
        <v>159</v>
      </c>
      <c r="I26" s="62">
        <v>1500</v>
      </c>
      <c r="J26" s="165"/>
      <c r="K26" s="31">
        <v>28</v>
      </c>
      <c r="L26" s="30">
        <v>3</v>
      </c>
      <c r="M26" s="30" t="s">
        <v>160</v>
      </c>
      <c r="N26" s="32"/>
      <c r="O26" s="159">
        <v>6</v>
      </c>
      <c r="P26" s="165"/>
      <c r="Q26" s="31"/>
      <c r="R26" s="30"/>
      <c r="S26" s="30"/>
      <c r="T26" s="192"/>
      <c r="U26" s="196">
        <v>15</v>
      </c>
      <c r="V26" s="210" t="str">
        <f>VLOOKUP(U26,выходы!$A$3:$B$21,2,FALSE)</f>
        <v>Свердловск-2</v>
      </c>
      <c r="W26" s="196"/>
      <c r="X26" s="197"/>
      <c r="Y26" s="214"/>
      <c r="Z26" s="218"/>
      <c r="AA26" s="199"/>
      <c r="AB26" s="197"/>
      <c r="AC26" s="199"/>
      <c r="AD26" s="197"/>
    </row>
    <row r="27" spans="1:30" ht="12.75">
      <c r="A27" s="224">
        <v>24</v>
      </c>
      <c r="B27" s="161" t="s">
        <v>161</v>
      </c>
      <c r="C27" s="67">
        <v>4.9</v>
      </c>
      <c r="D27" s="45" t="s">
        <v>143</v>
      </c>
      <c r="E27" s="30">
        <v>4810</v>
      </c>
      <c r="F27" s="30" t="s">
        <v>14</v>
      </c>
      <c r="G27" s="28" t="s">
        <v>162</v>
      </c>
      <c r="H27" s="28" t="s">
        <v>163</v>
      </c>
      <c r="I27" s="62">
        <v>1650</v>
      </c>
      <c r="J27" s="165"/>
      <c r="K27" s="31" t="s">
        <v>122</v>
      </c>
      <c r="L27" s="30">
        <v>4.5</v>
      </c>
      <c r="M27" s="30" t="s">
        <v>164</v>
      </c>
      <c r="N27" s="32"/>
      <c r="O27" s="159">
        <v>3</v>
      </c>
      <c r="P27" s="165"/>
      <c r="Q27" s="31">
        <v>38.9</v>
      </c>
      <c r="R27" s="30">
        <v>3</v>
      </c>
      <c r="S27" s="30" t="s">
        <v>388</v>
      </c>
      <c r="T27" s="192"/>
      <c r="U27" s="196">
        <v>2</v>
      </c>
      <c r="V27" s="198" t="str">
        <f>VLOOKUP(U27,выходы!$A$3:$B$21,2,FALSE)</f>
        <v>Красноярск-1</v>
      </c>
      <c r="W27" s="196">
        <v>5</v>
      </c>
      <c r="X27" s="198" t="str">
        <f>VLOOKUP(W27,выходы!$A$3:$B$21,2,FALSE)</f>
        <v>СПб-2</v>
      </c>
      <c r="Y27" s="196">
        <v>10</v>
      </c>
      <c r="Z27" s="219" t="str">
        <f>VLOOKUP(Y27,выходы!$A$3:$B$21,2,FALSE)</f>
        <v>Томск</v>
      </c>
      <c r="AA27" s="199"/>
      <c r="AB27" s="197"/>
      <c r="AC27" s="199"/>
      <c r="AD27" s="197"/>
    </row>
    <row r="28" spans="1:30" ht="12.75">
      <c r="A28" s="224">
        <v>25</v>
      </c>
      <c r="B28" s="161" t="s">
        <v>165</v>
      </c>
      <c r="C28" s="67">
        <v>4</v>
      </c>
      <c r="D28" s="45" t="s">
        <v>143</v>
      </c>
      <c r="E28" s="30">
        <v>4810</v>
      </c>
      <c r="F28" s="30" t="s">
        <v>14</v>
      </c>
      <c r="G28" s="28" t="s">
        <v>15</v>
      </c>
      <c r="H28" s="28" t="s">
        <v>166</v>
      </c>
      <c r="I28" s="62"/>
      <c r="J28" s="165"/>
      <c r="K28" s="31"/>
      <c r="L28" s="30"/>
      <c r="M28" s="30"/>
      <c r="N28" s="32"/>
      <c r="O28" s="158" t="s">
        <v>114</v>
      </c>
      <c r="P28" s="165"/>
      <c r="Q28" s="31">
        <v>45.7</v>
      </c>
      <c r="R28" s="30">
        <v>4</v>
      </c>
      <c r="S28" s="30" t="s">
        <v>389</v>
      </c>
      <c r="T28" s="192"/>
      <c r="U28" s="196">
        <v>1</v>
      </c>
      <c r="V28" s="198" t="str">
        <f>VLOOKUP(U28,выходы!$A$3:$B$21,2,FALSE)</f>
        <v>Иркутск-1</v>
      </c>
      <c r="W28" s="196"/>
      <c r="X28" s="197"/>
      <c r="Y28" s="196"/>
      <c r="Z28" s="218"/>
      <c r="AA28" s="199"/>
      <c r="AB28" s="197"/>
      <c r="AC28" s="199"/>
      <c r="AD28" s="197"/>
    </row>
    <row r="29" spans="1:30" ht="12.75" hidden="1">
      <c r="A29" s="224">
        <v>26</v>
      </c>
      <c r="B29" s="161">
        <v>25</v>
      </c>
      <c r="C29" s="67">
        <v>3.5</v>
      </c>
      <c r="D29" s="45" t="s">
        <v>143</v>
      </c>
      <c r="E29" s="30">
        <v>4810</v>
      </c>
      <c r="F29" s="30" t="s">
        <v>13</v>
      </c>
      <c r="G29" s="28" t="s">
        <v>139</v>
      </c>
      <c r="H29" s="28" t="s">
        <v>167</v>
      </c>
      <c r="I29" s="62">
        <v>1300</v>
      </c>
      <c r="J29" s="165"/>
      <c r="K29" s="31">
        <v>39</v>
      </c>
      <c r="L29" s="30">
        <v>3</v>
      </c>
      <c r="M29" s="30" t="s">
        <v>168</v>
      </c>
      <c r="N29" s="32"/>
      <c r="O29" s="159">
        <v>1</v>
      </c>
      <c r="P29" s="165"/>
      <c r="Q29" s="31"/>
      <c r="R29" s="30"/>
      <c r="S29" s="30"/>
      <c r="T29" s="192"/>
      <c r="U29" s="196"/>
      <c r="V29" s="197"/>
      <c r="W29" s="199"/>
      <c r="X29" s="197"/>
      <c r="Y29" s="196"/>
      <c r="Z29" s="218"/>
      <c r="AA29" s="199"/>
      <c r="AB29" s="197"/>
      <c r="AC29" s="199"/>
      <c r="AD29" s="197"/>
    </row>
    <row r="30" spans="1:30" ht="12.75">
      <c r="A30" s="224">
        <v>27</v>
      </c>
      <c r="B30" s="161" t="s">
        <v>169</v>
      </c>
      <c r="C30" s="67">
        <v>4.6</v>
      </c>
      <c r="D30" s="45" t="s">
        <v>143</v>
      </c>
      <c r="E30" s="30">
        <v>4810</v>
      </c>
      <c r="F30" s="30" t="s">
        <v>14</v>
      </c>
      <c r="G30" s="28" t="s">
        <v>139</v>
      </c>
      <c r="H30" s="28" t="s">
        <v>170</v>
      </c>
      <c r="I30" s="62">
        <v>1350</v>
      </c>
      <c r="J30" s="165"/>
      <c r="K30" s="31">
        <v>67</v>
      </c>
      <c r="L30" s="30">
        <v>6</v>
      </c>
      <c r="M30" s="30" t="s">
        <v>170</v>
      </c>
      <c r="N30" s="32"/>
      <c r="O30" s="159">
        <v>1</v>
      </c>
      <c r="P30" s="165"/>
      <c r="Q30" s="31"/>
      <c r="R30" s="30"/>
      <c r="S30" s="30"/>
      <c r="T30" s="192"/>
      <c r="U30" s="196">
        <v>17</v>
      </c>
      <c r="V30" s="210" t="str">
        <f>VLOOKUP(U30,выходы!$A$3:$B$21,2,FALSE)</f>
        <v>СПб-1</v>
      </c>
      <c r="W30" s="196"/>
      <c r="X30" s="197"/>
      <c r="Y30" s="196"/>
      <c r="Z30" s="218"/>
      <c r="AA30" s="199"/>
      <c r="AB30" s="197"/>
      <c r="AC30" s="199"/>
      <c r="AD30" s="197"/>
    </row>
    <row r="31" spans="1:30" ht="12.75">
      <c r="A31" s="224">
        <v>28</v>
      </c>
      <c r="B31" s="161" t="s">
        <v>171</v>
      </c>
      <c r="C31" s="67">
        <v>4.7</v>
      </c>
      <c r="D31" s="45" t="s">
        <v>143</v>
      </c>
      <c r="E31" s="30">
        <v>4810</v>
      </c>
      <c r="F31" s="30" t="s">
        <v>14</v>
      </c>
      <c r="G31" s="28" t="s">
        <v>139</v>
      </c>
      <c r="H31" s="28" t="s">
        <v>172</v>
      </c>
      <c r="I31" s="62"/>
      <c r="J31" s="165"/>
      <c r="K31" s="31" t="s">
        <v>122</v>
      </c>
      <c r="L31" s="30">
        <v>5</v>
      </c>
      <c r="M31" s="30" t="s">
        <v>173</v>
      </c>
      <c r="N31" s="32"/>
      <c r="O31" s="159">
        <v>1</v>
      </c>
      <c r="P31" s="165"/>
      <c r="Q31" s="31">
        <v>37.7</v>
      </c>
      <c r="R31" s="30">
        <v>3</v>
      </c>
      <c r="S31" s="30" t="s">
        <v>420</v>
      </c>
      <c r="T31" s="192"/>
      <c r="U31" s="196">
        <v>19</v>
      </c>
      <c r="V31" s="198" t="str">
        <f>VLOOKUP(U31,выходы!$A$3:$B$21,2,FALSE)</f>
        <v>Свердловск-1</v>
      </c>
      <c r="W31" s="196">
        <v>5</v>
      </c>
      <c r="X31" s="198" t="str">
        <f>VLOOKUP(W31,выходы!$A$3:$B$21,2,FALSE)</f>
        <v>СПб-2</v>
      </c>
      <c r="Y31" s="199"/>
      <c r="Z31" s="218"/>
      <c r="AA31" s="199"/>
      <c r="AB31" s="197"/>
      <c r="AC31" s="199"/>
      <c r="AD31" s="197"/>
    </row>
    <row r="32" spans="1:30" ht="12.75" hidden="1">
      <c r="A32" s="224">
        <v>29</v>
      </c>
      <c r="B32" s="161" t="s">
        <v>174</v>
      </c>
      <c r="C32" s="67">
        <v>5</v>
      </c>
      <c r="D32" s="45" t="s">
        <v>143</v>
      </c>
      <c r="E32" s="30">
        <v>4810</v>
      </c>
      <c r="F32" s="30" t="s">
        <v>14</v>
      </c>
      <c r="G32" s="28" t="s">
        <v>139</v>
      </c>
      <c r="H32" s="28" t="s">
        <v>175</v>
      </c>
      <c r="I32" s="62"/>
      <c r="J32" s="165"/>
      <c r="K32" s="31">
        <v>160</v>
      </c>
      <c r="L32" s="30">
        <v>17</v>
      </c>
      <c r="M32" s="30" t="s">
        <v>175</v>
      </c>
      <c r="N32" s="32"/>
      <c r="O32" s="159">
        <v>1</v>
      </c>
      <c r="P32" s="165"/>
      <c r="Q32" s="31"/>
      <c r="R32" s="30"/>
      <c r="S32" s="30"/>
      <c r="T32" s="192"/>
      <c r="U32" s="196"/>
      <c r="V32" s="197"/>
      <c r="W32" s="196"/>
      <c r="X32" s="197"/>
      <c r="Y32" s="196"/>
      <c r="Z32" s="218"/>
      <c r="AA32" s="199"/>
      <c r="AB32" s="197"/>
      <c r="AC32" s="199"/>
      <c r="AD32" s="197"/>
    </row>
    <row r="33" spans="1:30" ht="12.75">
      <c r="A33" s="224">
        <v>30</v>
      </c>
      <c r="B33" s="161">
        <v>26</v>
      </c>
      <c r="C33" s="67">
        <v>2.5</v>
      </c>
      <c r="D33" s="45" t="s">
        <v>143</v>
      </c>
      <c r="E33" s="30">
        <v>4810</v>
      </c>
      <c r="F33" s="30" t="s">
        <v>13</v>
      </c>
      <c r="G33" s="28" t="s">
        <v>176</v>
      </c>
      <c r="H33" s="28" t="s">
        <v>177</v>
      </c>
      <c r="I33" s="62">
        <v>1350</v>
      </c>
      <c r="J33" s="165"/>
      <c r="K33" s="31" t="s">
        <v>122</v>
      </c>
      <c r="L33" s="30">
        <v>2.1</v>
      </c>
      <c r="M33" s="30" t="s">
        <v>137</v>
      </c>
      <c r="N33" s="32"/>
      <c r="O33" s="158" t="s">
        <v>114</v>
      </c>
      <c r="P33" s="165"/>
      <c r="Q33" s="31">
        <v>55.8</v>
      </c>
      <c r="R33" s="30">
        <v>5</v>
      </c>
      <c r="S33" s="30" t="s">
        <v>421</v>
      </c>
      <c r="T33" s="192"/>
      <c r="U33" s="196">
        <v>6</v>
      </c>
      <c r="V33" s="198" t="str">
        <f>VLOOKUP(U33,выходы!$A$3:$B$21,2,FALSE)</f>
        <v>Москва-2</v>
      </c>
      <c r="W33" s="199"/>
      <c r="X33" s="197"/>
      <c r="Y33" s="196"/>
      <c r="Z33" s="218"/>
      <c r="AA33" s="199"/>
      <c r="AB33" s="197"/>
      <c r="AC33" s="199"/>
      <c r="AD33" s="197"/>
    </row>
    <row r="34" spans="1:30" ht="12.75" hidden="1">
      <c r="A34" s="225">
        <v>31</v>
      </c>
      <c r="B34" s="162">
        <v>27</v>
      </c>
      <c r="C34" s="68" t="s">
        <v>109</v>
      </c>
      <c r="D34" s="46" t="s">
        <v>178</v>
      </c>
      <c r="E34" s="38">
        <v>3850</v>
      </c>
      <c r="F34" s="38" t="s">
        <v>13</v>
      </c>
      <c r="G34" s="37" t="s">
        <v>104</v>
      </c>
      <c r="H34" s="37" t="s">
        <v>179</v>
      </c>
      <c r="I34" s="63"/>
      <c r="J34" s="165"/>
      <c r="K34" s="39">
        <v>45.5</v>
      </c>
      <c r="L34" s="38">
        <v>4</v>
      </c>
      <c r="M34" s="38" t="s">
        <v>179</v>
      </c>
      <c r="N34" s="32"/>
      <c r="O34" s="159">
        <v>1</v>
      </c>
      <c r="P34" s="165"/>
      <c r="Q34" s="39"/>
      <c r="R34" s="38"/>
      <c r="S34" s="38"/>
      <c r="T34" s="192"/>
      <c r="U34" s="196"/>
      <c r="V34" s="197"/>
      <c r="W34" s="196"/>
      <c r="X34" s="197"/>
      <c r="Y34" s="196"/>
      <c r="Z34" s="218"/>
      <c r="AA34" s="199"/>
      <c r="AB34" s="197"/>
      <c r="AC34" s="199"/>
      <c r="AD34" s="197"/>
    </row>
    <row r="35" spans="1:30" ht="12.75" hidden="1">
      <c r="A35" s="224">
        <v>32</v>
      </c>
      <c r="B35" s="161" t="s">
        <v>180</v>
      </c>
      <c r="C35" s="67">
        <v>1.8</v>
      </c>
      <c r="D35" s="45" t="s">
        <v>178</v>
      </c>
      <c r="E35" s="30">
        <v>3850</v>
      </c>
      <c r="F35" s="30" t="s">
        <v>13</v>
      </c>
      <c r="G35" s="28" t="s">
        <v>181</v>
      </c>
      <c r="H35" s="28" t="s">
        <v>182</v>
      </c>
      <c r="I35" s="62">
        <v>850</v>
      </c>
      <c r="J35" s="165"/>
      <c r="K35" s="31">
        <v>21</v>
      </c>
      <c r="L35" s="30">
        <v>2</v>
      </c>
      <c r="M35" s="30" t="s">
        <v>182</v>
      </c>
      <c r="N35" s="32"/>
      <c r="O35" s="158" t="s">
        <v>114</v>
      </c>
      <c r="P35" s="165"/>
      <c r="Q35" s="31"/>
      <c r="R35" s="30"/>
      <c r="S35" s="30"/>
      <c r="T35" s="192"/>
      <c r="U35" s="196"/>
      <c r="V35" s="197"/>
      <c r="W35" s="196"/>
      <c r="X35" s="197"/>
      <c r="Y35" s="196"/>
      <c r="Z35" s="218"/>
      <c r="AA35" s="199"/>
      <c r="AB35" s="197"/>
      <c r="AC35" s="199"/>
      <c r="AD35" s="197"/>
    </row>
    <row r="36" spans="1:30" ht="12.75" hidden="1">
      <c r="A36" s="225">
        <v>33</v>
      </c>
      <c r="B36" s="162">
        <v>29</v>
      </c>
      <c r="C36" s="68" t="s">
        <v>109</v>
      </c>
      <c r="D36" s="46" t="s">
        <v>178</v>
      </c>
      <c r="E36" s="38">
        <v>3850</v>
      </c>
      <c r="F36" s="38" t="s">
        <v>13</v>
      </c>
      <c r="G36" s="37" t="s">
        <v>104</v>
      </c>
      <c r="H36" s="37" t="s">
        <v>183</v>
      </c>
      <c r="I36" s="63"/>
      <c r="J36" s="165"/>
      <c r="K36" s="39"/>
      <c r="L36" s="38"/>
      <c r="M36" s="38"/>
      <c r="N36" s="32"/>
      <c r="O36" s="158" t="s">
        <v>114</v>
      </c>
      <c r="P36" s="165"/>
      <c r="Q36" s="39"/>
      <c r="R36" s="38"/>
      <c r="S36" s="38"/>
      <c r="T36" s="192"/>
      <c r="U36" s="196"/>
      <c r="V36" s="197"/>
      <c r="W36" s="196"/>
      <c r="X36" s="197"/>
      <c r="Y36" s="196"/>
      <c r="Z36" s="218"/>
      <c r="AA36" s="199"/>
      <c r="AB36" s="197"/>
      <c r="AC36" s="199"/>
      <c r="AD36" s="197"/>
    </row>
    <row r="37" spans="1:30" ht="12.75" hidden="1">
      <c r="A37" s="225">
        <v>34</v>
      </c>
      <c r="B37" s="162" t="s">
        <v>184</v>
      </c>
      <c r="C37" s="68" t="s">
        <v>109</v>
      </c>
      <c r="D37" s="46" t="s">
        <v>178</v>
      </c>
      <c r="E37" s="38">
        <v>3850</v>
      </c>
      <c r="F37" s="38" t="s">
        <v>16</v>
      </c>
      <c r="G37" s="37" t="s">
        <v>152</v>
      </c>
      <c r="H37" s="37" t="s">
        <v>185</v>
      </c>
      <c r="I37" s="63">
        <v>1000</v>
      </c>
      <c r="J37" s="165"/>
      <c r="K37" s="39"/>
      <c r="L37" s="38"/>
      <c r="M37" s="38"/>
      <c r="N37" s="32" t="s">
        <v>186</v>
      </c>
      <c r="O37" s="159">
        <v>2</v>
      </c>
      <c r="P37" s="165"/>
      <c r="Q37" s="39"/>
      <c r="R37" s="38"/>
      <c r="S37" s="38"/>
      <c r="T37" s="192"/>
      <c r="U37" s="196"/>
      <c r="V37" s="197"/>
      <c r="W37" s="196"/>
      <c r="X37" s="197"/>
      <c r="Y37" s="196"/>
      <c r="Z37" s="218"/>
      <c r="AA37" s="199"/>
      <c r="AB37" s="197"/>
      <c r="AC37" s="199"/>
      <c r="AD37" s="197"/>
    </row>
    <row r="38" spans="1:30" ht="12.75" hidden="1">
      <c r="A38" s="224">
        <v>35</v>
      </c>
      <c r="B38" s="161">
        <v>28</v>
      </c>
      <c r="C38" s="67">
        <v>1.2</v>
      </c>
      <c r="D38" s="45" t="s">
        <v>178</v>
      </c>
      <c r="E38" s="30">
        <v>3850</v>
      </c>
      <c r="F38" s="30" t="s">
        <v>16</v>
      </c>
      <c r="G38" s="28" t="s">
        <v>187</v>
      </c>
      <c r="H38" s="28" t="s">
        <v>188</v>
      </c>
      <c r="I38" s="62">
        <v>850</v>
      </c>
      <c r="J38" s="165"/>
      <c r="K38" s="31"/>
      <c r="L38" s="30"/>
      <c r="M38" s="30"/>
      <c r="N38" s="32"/>
      <c r="O38" s="158" t="s">
        <v>114</v>
      </c>
      <c r="P38" s="165"/>
      <c r="Q38" s="31"/>
      <c r="R38" s="30"/>
      <c r="S38" s="30"/>
      <c r="T38" s="192"/>
      <c r="U38" s="196"/>
      <c r="V38" s="197"/>
      <c r="W38" s="196"/>
      <c r="X38" s="197"/>
      <c r="Y38" s="196"/>
      <c r="Z38" s="218"/>
      <c r="AA38" s="199"/>
      <c r="AB38" s="197"/>
      <c r="AC38" s="199"/>
      <c r="AD38" s="197"/>
    </row>
    <row r="39" spans="1:30" ht="12.75" hidden="1">
      <c r="A39" s="224">
        <v>36</v>
      </c>
      <c r="B39" s="161" t="s">
        <v>189</v>
      </c>
      <c r="C39" s="67">
        <v>1</v>
      </c>
      <c r="D39" s="45" t="s">
        <v>178</v>
      </c>
      <c r="E39" s="30">
        <v>3850</v>
      </c>
      <c r="F39" s="30" t="s">
        <v>16</v>
      </c>
      <c r="G39" s="28" t="s">
        <v>190</v>
      </c>
      <c r="H39" s="28" t="s">
        <v>191</v>
      </c>
      <c r="I39" s="62"/>
      <c r="J39" s="165"/>
      <c r="K39" s="31"/>
      <c r="L39" s="30"/>
      <c r="M39" s="30"/>
      <c r="N39" s="32"/>
      <c r="O39" s="158" t="s">
        <v>114</v>
      </c>
      <c r="P39" s="165"/>
      <c r="Q39" s="31"/>
      <c r="R39" s="30"/>
      <c r="S39" s="30"/>
      <c r="T39" s="192"/>
      <c r="U39" s="196"/>
      <c r="V39" s="197"/>
      <c r="W39" s="196"/>
      <c r="X39" s="197"/>
      <c r="Y39" s="196"/>
      <c r="Z39" s="218"/>
      <c r="AA39" s="199"/>
      <c r="AB39" s="197"/>
      <c r="AC39" s="199"/>
      <c r="AD39" s="197"/>
    </row>
    <row r="40" spans="1:30" ht="12.75" hidden="1">
      <c r="A40" s="224">
        <v>37</v>
      </c>
      <c r="B40" s="161" t="s">
        <v>192</v>
      </c>
      <c r="C40" s="67">
        <v>2.5</v>
      </c>
      <c r="D40" s="45" t="s">
        <v>193</v>
      </c>
      <c r="E40" s="30">
        <v>4240</v>
      </c>
      <c r="F40" s="30" t="s">
        <v>13</v>
      </c>
      <c r="G40" s="28" t="s">
        <v>194</v>
      </c>
      <c r="H40" s="28" t="s">
        <v>195</v>
      </c>
      <c r="I40" s="62"/>
      <c r="J40" s="165"/>
      <c r="K40" s="31">
        <v>52</v>
      </c>
      <c r="L40" s="30">
        <v>6.5</v>
      </c>
      <c r="M40" s="30" t="s">
        <v>195</v>
      </c>
      <c r="N40" s="32"/>
      <c r="O40" s="159">
        <v>1</v>
      </c>
      <c r="P40" s="165"/>
      <c r="Q40" s="31"/>
      <c r="R40" s="30"/>
      <c r="S40" s="30"/>
      <c r="T40" s="192"/>
      <c r="U40" s="196"/>
      <c r="V40" s="197"/>
      <c r="W40" s="196"/>
      <c r="X40" s="197"/>
      <c r="Y40" s="196"/>
      <c r="Z40" s="218"/>
      <c r="AA40" s="199"/>
      <c r="AB40" s="197"/>
      <c r="AC40" s="199"/>
      <c r="AD40" s="197"/>
    </row>
    <row r="41" spans="1:30" ht="12.75">
      <c r="A41" s="224">
        <v>38</v>
      </c>
      <c r="B41" s="161">
        <v>36</v>
      </c>
      <c r="C41" s="67">
        <v>3.5</v>
      </c>
      <c r="D41" s="45" t="s">
        <v>193</v>
      </c>
      <c r="E41" s="30">
        <v>4240</v>
      </c>
      <c r="F41" s="30" t="s">
        <v>13</v>
      </c>
      <c r="G41" s="28" t="s">
        <v>196</v>
      </c>
      <c r="H41" s="28" t="s">
        <v>197</v>
      </c>
      <c r="I41" s="62">
        <v>1000</v>
      </c>
      <c r="J41" s="165"/>
      <c r="K41" s="31">
        <v>37.5</v>
      </c>
      <c r="L41" s="30">
        <v>3</v>
      </c>
      <c r="M41" s="30" t="s">
        <v>198</v>
      </c>
      <c r="N41" s="32"/>
      <c r="O41" s="159">
        <v>4</v>
      </c>
      <c r="P41" s="165"/>
      <c r="Q41" s="31">
        <v>37.9</v>
      </c>
      <c r="R41" s="30">
        <v>4</v>
      </c>
      <c r="S41" s="30" t="s">
        <v>413</v>
      </c>
      <c r="T41" s="192"/>
      <c r="U41" s="196">
        <v>13</v>
      </c>
      <c r="V41" s="198" t="str">
        <f>VLOOKUP(U41,выходы!$A$3:$B$21,2,FALSE)</f>
        <v>Иркутск-2</v>
      </c>
      <c r="W41" s="196">
        <v>12</v>
      </c>
      <c r="X41" s="198" t="str">
        <f>VLOOKUP(W41,выходы!$A$3:$B$21,2,FALSE)</f>
        <v>Новосибирск</v>
      </c>
      <c r="Y41" s="196">
        <v>9</v>
      </c>
      <c r="Z41" s="219" t="str">
        <f>VLOOKUP(Y41,выходы!$A$3:$B$21,2,FALSE)</f>
        <v>СПб-3</v>
      </c>
      <c r="AA41" s="196">
        <v>8</v>
      </c>
      <c r="AB41" s="210" t="str">
        <f>VLOOKUP(AA41,выходы!$A$3:$B$21,2,FALSE)</f>
        <v>Москва-1</v>
      </c>
      <c r="AC41" s="199"/>
      <c r="AD41" s="197"/>
    </row>
    <row r="42" spans="1:30" ht="13.5" thickBot="1">
      <c r="A42" s="224">
        <v>39</v>
      </c>
      <c r="B42" s="161" t="s">
        <v>199</v>
      </c>
      <c r="C42" s="67">
        <v>3.5</v>
      </c>
      <c r="D42" s="45" t="s">
        <v>193</v>
      </c>
      <c r="E42" s="30">
        <v>4240</v>
      </c>
      <c r="F42" s="30" t="s">
        <v>13</v>
      </c>
      <c r="G42" s="28" t="s">
        <v>196</v>
      </c>
      <c r="H42" s="28" t="s">
        <v>200</v>
      </c>
      <c r="I42" s="62">
        <v>1050</v>
      </c>
      <c r="J42" s="165"/>
      <c r="K42" s="31">
        <v>28</v>
      </c>
      <c r="L42" s="30">
        <v>4</v>
      </c>
      <c r="M42" s="30" t="s">
        <v>201</v>
      </c>
      <c r="N42" s="32"/>
      <c r="O42" s="159">
        <v>1</v>
      </c>
      <c r="P42" s="165"/>
      <c r="Q42" s="31">
        <v>22.7</v>
      </c>
      <c r="R42" s="30">
        <v>2</v>
      </c>
      <c r="S42" s="30" t="s">
        <v>407</v>
      </c>
      <c r="T42" s="192"/>
      <c r="U42" s="196">
        <v>4</v>
      </c>
      <c r="V42" s="198" t="str">
        <f>VLOOKUP(U42,выходы!$A$3:$B$21,2,FALSE)</f>
        <v>Ростов-1</v>
      </c>
      <c r="W42" s="196">
        <v>8</v>
      </c>
      <c r="X42" s="198" t="str">
        <f>VLOOKUP(W42,выходы!$A$3:$B$21,2,FALSE)</f>
        <v>Москва-1</v>
      </c>
      <c r="Y42" s="200">
        <v>2</v>
      </c>
      <c r="Z42" s="220" t="str">
        <f>VLOOKUP(Y42,выходы!$A$3:$B$21,2,FALSE)</f>
        <v>Красноярск-1</v>
      </c>
      <c r="AA42" s="199"/>
      <c r="AB42" s="197"/>
      <c r="AC42" s="199"/>
      <c r="AD42" s="197"/>
    </row>
    <row r="43" spans="1:30" ht="12.75" hidden="1">
      <c r="A43" s="224">
        <v>40</v>
      </c>
      <c r="B43" s="161">
        <v>37</v>
      </c>
      <c r="C43" s="67">
        <v>2.5</v>
      </c>
      <c r="D43" s="45" t="s">
        <v>193</v>
      </c>
      <c r="E43" s="30">
        <v>4240</v>
      </c>
      <c r="F43" s="30" t="s">
        <v>13</v>
      </c>
      <c r="G43" s="28" t="s">
        <v>202</v>
      </c>
      <c r="H43" s="28" t="s">
        <v>203</v>
      </c>
      <c r="I43" s="62"/>
      <c r="J43" s="165"/>
      <c r="K43" s="31"/>
      <c r="L43" s="30"/>
      <c r="M43" s="30"/>
      <c r="N43" s="32"/>
      <c r="O43" s="158" t="s">
        <v>114</v>
      </c>
      <c r="P43" s="165"/>
      <c r="Q43" s="31"/>
      <c r="R43" s="30"/>
      <c r="S43" s="30"/>
      <c r="T43" s="192"/>
      <c r="U43" s="196"/>
      <c r="V43" s="197"/>
      <c r="W43" s="196"/>
      <c r="X43" s="197"/>
      <c r="Y43" s="213"/>
      <c r="Z43" s="160"/>
      <c r="AA43" s="199"/>
      <c r="AB43" s="197"/>
      <c r="AC43" s="199"/>
      <c r="AD43" s="197"/>
    </row>
    <row r="44" spans="1:30" ht="12.75" hidden="1">
      <c r="A44" s="224">
        <v>41</v>
      </c>
      <c r="B44" s="161" t="s">
        <v>204</v>
      </c>
      <c r="C44" s="67">
        <v>3</v>
      </c>
      <c r="D44" s="45" t="s">
        <v>193</v>
      </c>
      <c r="E44" s="30">
        <v>4240</v>
      </c>
      <c r="F44" s="30" t="s">
        <v>13</v>
      </c>
      <c r="G44" s="28" t="s">
        <v>196</v>
      </c>
      <c r="H44" s="28" t="s">
        <v>205</v>
      </c>
      <c r="I44" s="62">
        <v>900</v>
      </c>
      <c r="J44" s="165"/>
      <c r="K44" s="31">
        <v>65</v>
      </c>
      <c r="L44" s="30">
        <v>5</v>
      </c>
      <c r="M44" s="30" t="s">
        <v>206</v>
      </c>
      <c r="N44" s="32"/>
      <c r="O44" s="158" t="s">
        <v>114</v>
      </c>
      <c r="P44" s="165"/>
      <c r="Q44" s="31"/>
      <c r="R44" s="30"/>
      <c r="S44" s="30"/>
      <c r="T44" s="192"/>
      <c r="U44" s="196"/>
      <c r="V44" s="197"/>
      <c r="W44" s="196"/>
      <c r="X44" s="197"/>
      <c r="Y44" s="64"/>
      <c r="Z44" s="218"/>
      <c r="AA44" s="199"/>
      <c r="AB44" s="197"/>
      <c r="AC44" s="199"/>
      <c r="AD44" s="197"/>
    </row>
    <row r="45" spans="1:30" ht="12.75">
      <c r="A45" s="224">
        <v>42</v>
      </c>
      <c r="B45" s="161" t="s">
        <v>207</v>
      </c>
      <c r="C45" s="67">
        <v>4</v>
      </c>
      <c r="D45" s="45" t="s">
        <v>193</v>
      </c>
      <c r="E45" s="30">
        <v>4240</v>
      </c>
      <c r="F45" s="30" t="s">
        <v>13</v>
      </c>
      <c r="G45" s="28" t="s">
        <v>15</v>
      </c>
      <c r="H45" s="28" t="s">
        <v>208</v>
      </c>
      <c r="I45" s="62"/>
      <c r="J45" s="165"/>
      <c r="K45" s="31" t="s">
        <v>122</v>
      </c>
      <c r="L45" s="30">
        <v>5</v>
      </c>
      <c r="M45" s="30" t="s">
        <v>209</v>
      </c>
      <c r="N45" s="32"/>
      <c r="O45" s="159">
        <v>1</v>
      </c>
      <c r="P45" s="165"/>
      <c r="Q45" s="31">
        <v>50.4</v>
      </c>
      <c r="R45" s="30">
        <v>4</v>
      </c>
      <c r="S45" s="30" t="s">
        <v>408</v>
      </c>
      <c r="T45" s="192"/>
      <c r="U45" s="196">
        <v>7</v>
      </c>
      <c r="V45" s="198" t="str">
        <f>VLOOKUP(U45,выходы!$A$3:$B$21,2,FALSE)</f>
        <v>Красноярск-3</v>
      </c>
      <c r="W45" s="196">
        <v>17</v>
      </c>
      <c r="X45" s="198" t="str">
        <f>VLOOKUP(W45,выходы!$A$3:$B$21,2,FALSE)</f>
        <v>СПб-1</v>
      </c>
      <c r="Y45" s="64">
        <v>4</v>
      </c>
      <c r="Z45" s="219" t="str">
        <f>VLOOKUP(Y45,выходы!$A$3:$B$21,2,FALSE)</f>
        <v>Ростов-1</v>
      </c>
      <c r="AA45" s="199"/>
      <c r="AB45" s="197"/>
      <c r="AC45" s="199"/>
      <c r="AD45" s="197"/>
    </row>
    <row r="46" spans="1:30" ht="12.75" hidden="1">
      <c r="A46" s="224">
        <v>43</v>
      </c>
      <c r="B46" s="161" t="s">
        <v>210</v>
      </c>
      <c r="C46" s="67">
        <v>3.5</v>
      </c>
      <c r="D46" s="45" t="s">
        <v>193</v>
      </c>
      <c r="E46" s="30">
        <v>4240</v>
      </c>
      <c r="F46" s="30" t="s">
        <v>13</v>
      </c>
      <c r="G46" s="28" t="s">
        <v>211</v>
      </c>
      <c r="H46" s="28" t="s">
        <v>212</v>
      </c>
      <c r="I46" s="62"/>
      <c r="J46" s="165"/>
      <c r="K46" s="31" t="s">
        <v>122</v>
      </c>
      <c r="L46" s="30">
        <v>10</v>
      </c>
      <c r="M46" s="30" t="s">
        <v>212</v>
      </c>
      <c r="N46" s="32" t="s">
        <v>213</v>
      </c>
      <c r="O46" s="158" t="s">
        <v>114</v>
      </c>
      <c r="P46" s="165"/>
      <c r="Q46" s="31"/>
      <c r="R46" s="30"/>
      <c r="S46" s="30"/>
      <c r="T46" s="192"/>
      <c r="U46" s="199"/>
      <c r="V46" s="197"/>
      <c r="W46" s="196"/>
      <c r="X46" s="197"/>
      <c r="Y46" s="204"/>
      <c r="Z46" s="218"/>
      <c r="AA46" s="199"/>
      <c r="AB46" s="197"/>
      <c r="AC46" s="199"/>
      <c r="AD46" s="197"/>
    </row>
    <row r="47" spans="1:30" ht="12.75" hidden="1">
      <c r="A47" s="224">
        <v>44</v>
      </c>
      <c r="B47" s="163">
        <v>35</v>
      </c>
      <c r="C47" s="68" t="s">
        <v>109</v>
      </c>
      <c r="D47" s="47" t="s">
        <v>193</v>
      </c>
      <c r="E47" s="48">
        <v>4240</v>
      </c>
      <c r="F47" s="40" t="s">
        <v>16</v>
      </c>
      <c r="G47" s="41" t="s">
        <v>214</v>
      </c>
      <c r="H47" s="42" t="s">
        <v>215</v>
      </c>
      <c r="I47" s="63"/>
      <c r="J47" s="165"/>
      <c r="K47" s="39" t="s">
        <v>122</v>
      </c>
      <c r="L47" s="38">
        <v>1</v>
      </c>
      <c r="M47" s="38" t="s">
        <v>137</v>
      </c>
      <c r="N47" s="32"/>
      <c r="O47" s="159">
        <v>1</v>
      </c>
      <c r="P47" s="165"/>
      <c r="Q47" s="39"/>
      <c r="R47" s="38"/>
      <c r="S47" s="38"/>
      <c r="T47" s="192"/>
      <c r="U47" s="199"/>
      <c r="V47" s="197"/>
      <c r="W47" s="196"/>
      <c r="X47" s="197"/>
      <c r="Y47" s="204"/>
      <c r="Z47" s="218"/>
      <c r="AA47" s="199"/>
      <c r="AB47" s="197"/>
      <c r="AC47" s="199"/>
      <c r="AD47" s="197"/>
    </row>
    <row r="48" spans="1:30" ht="12.75" hidden="1">
      <c r="A48" s="224">
        <v>45</v>
      </c>
      <c r="B48" s="34">
        <v>16</v>
      </c>
      <c r="C48" s="67">
        <v>0.5</v>
      </c>
      <c r="D48" s="45" t="s">
        <v>216</v>
      </c>
      <c r="E48" s="30">
        <v>3800</v>
      </c>
      <c r="F48" s="30" t="s">
        <v>12</v>
      </c>
      <c r="G48" s="28" t="s">
        <v>139</v>
      </c>
      <c r="H48" s="28" t="s">
        <v>217</v>
      </c>
      <c r="I48" s="62"/>
      <c r="J48" s="165"/>
      <c r="K48" s="31"/>
      <c r="L48" s="30">
        <v>0.5</v>
      </c>
      <c r="M48" s="30"/>
      <c r="N48" s="32"/>
      <c r="O48" s="158" t="s">
        <v>114</v>
      </c>
      <c r="P48" s="165"/>
      <c r="Q48" s="31"/>
      <c r="R48" s="30"/>
      <c r="S48" s="30"/>
      <c r="T48" s="192"/>
      <c r="U48" s="199"/>
      <c r="V48" s="197"/>
      <c r="W48" s="196"/>
      <c r="X48" s="197"/>
      <c r="Y48" s="204"/>
      <c r="Z48" s="218"/>
      <c r="AA48" s="199"/>
      <c r="AB48" s="197"/>
      <c r="AC48" s="199"/>
      <c r="AD48" s="197"/>
    </row>
    <row r="49" spans="1:30" ht="13.5" thickBot="1">
      <c r="A49" s="224">
        <v>47</v>
      </c>
      <c r="B49" s="34">
        <v>34</v>
      </c>
      <c r="C49" s="69">
        <v>0.5</v>
      </c>
      <c r="D49" s="45" t="s">
        <v>218</v>
      </c>
      <c r="E49" s="30">
        <v>4050</v>
      </c>
      <c r="F49" s="30" t="s">
        <v>12</v>
      </c>
      <c r="G49" s="28" t="s">
        <v>219</v>
      </c>
      <c r="H49" s="32" t="s">
        <v>220</v>
      </c>
      <c r="I49" s="64"/>
      <c r="J49" s="166"/>
      <c r="K49" s="35"/>
      <c r="L49" s="34"/>
      <c r="M49" s="34"/>
      <c r="N49" s="32"/>
      <c r="O49" s="159">
        <v>1</v>
      </c>
      <c r="P49" s="166"/>
      <c r="Q49" s="35">
        <v>7.6</v>
      </c>
      <c r="R49" s="34">
        <v>1</v>
      </c>
      <c r="S49" s="34" t="s">
        <v>391</v>
      </c>
      <c r="T49" s="193"/>
      <c r="U49" s="200">
        <v>11</v>
      </c>
      <c r="V49" s="211" t="str">
        <f>VLOOKUP(U49,выходы!$A$3:$B$21,2,FALSE)</f>
        <v>Томск-Крск</v>
      </c>
      <c r="W49" s="200"/>
      <c r="X49" s="201"/>
      <c r="Y49" s="212"/>
      <c r="Z49" s="221"/>
      <c r="AA49" s="223"/>
      <c r="AB49" s="201"/>
      <c r="AC49" s="223"/>
      <c r="AD49" s="201"/>
    </row>
    <row r="50" spans="1:23" ht="12.75" hidden="1">
      <c r="A50" s="85">
        <v>48</v>
      </c>
      <c r="B50" s="32">
        <v>40</v>
      </c>
      <c r="C50" s="69">
        <v>0.5</v>
      </c>
      <c r="D50" s="45" t="s">
        <v>221</v>
      </c>
      <c r="E50" s="30">
        <v>4378</v>
      </c>
      <c r="F50" s="30" t="s">
        <v>12</v>
      </c>
      <c r="G50" s="28" t="s">
        <v>139</v>
      </c>
      <c r="H50" s="32" t="s">
        <v>222</v>
      </c>
      <c r="I50" s="64"/>
      <c r="K50" s="35"/>
      <c r="L50" s="34"/>
      <c r="M50" s="34"/>
      <c r="N50" s="32"/>
      <c r="O50" s="34">
        <v>1</v>
      </c>
      <c r="R50" s="26"/>
      <c r="S50" s="26"/>
      <c r="T50" s="26"/>
      <c r="W50" s="27"/>
    </row>
    <row r="51" spans="1:23" ht="12.75" hidden="1">
      <c r="A51" s="85">
        <v>49</v>
      </c>
      <c r="B51" s="32">
        <v>44</v>
      </c>
      <c r="C51" s="69">
        <v>0.5</v>
      </c>
      <c r="D51" s="36" t="s">
        <v>223</v>
      </c>
      <c r="E51" s="34">
        <v>4521</v>
      </c>
      <c r="F51" s="34" t="s">
        <v>12</v>
      </c>
      <c r="G51" s="32" t="s">
        <v>224</v>
      </c>
      <c r="H51" s="32" t="s">
        <v>225</v>
      </c>
      <c r="I51" s="64"/>
      <c r="K51" s="35"/>
      <c r="L51" s="34"/>
      <c r="M51" s="34"/>
      <c r="N51" s="32"/>
      <c r="O51" s="33" t="s">
        <v>114</v>
      </c>
      <c r="R51" s="26"/>
      <c r="S51" s="26"/>
      <c r="T51" s="26"/>
      <c r="W51" s="27"/>
    </row>
    <row r="52" spans="1:23" ht="12.75" hidden="1">
      <c r="A52" s="85">
        <v>50</v>
      </c>
      <c r="B52" s="32">
        <v>45</v>
      </c>
      <c r="C52" s="69">
        <v>0.9</v>
      </c>
      <c r="D52" s="36" t="s">
        <v>223</v>
      </c>
      <c r="E52" s="34">
        <v>4521</v>
      </c>
      <c r="F52" s="34" t="s">
        <v>16</v>
      </c>
      <c r="G52" s="32" t="s">
        <v>226</v>
      </c>
      <c r="H52" s="32" t="s">
        <v>227</v>
      </c>
      <c r="I52" s="64"/>
      <c r="K52" s="35"/>
      <c r="L52" s="34"/>
      <c r="M52" s="34"/>
      <c r="N52" s="32"/>
      <c r="O52" s="34">
        <v>2</v>
      </c>
      <c r="R52" s="26"/>
      <c r="S52" s="26"/>
      <c r="T52" s="26"/>
      <c r="W52" s="27"/>
    </row>
    <row r="53" spans="1:23" ht="12.75" hidden="1">
      <c r="A53" s="85">
        <v>51</v>
      </c>
      <c r="B53" s="32"/>
      <c r="C53" s="69">
        <v>5</v>
      </c>
      <c r="D53" s="36" t="s">
        <v>143</v>
      </c>
      <c r="E53" s="34">
        <v>4810</v>
      </c>
      <c r="F53" s="34"/>
      <c r="G53" s="32"/>
      <c r="H53" s="32"/>
      <c r="I53" s="64"/>
      <c r="K53" s="35"/>
      <c r="L53" s="34"/>
      <c r="M53" s="34"/>
      <c r="N53" s="32"/>
      <c r="R53" s="26"/>
      <c r="S53" s="26"/>
      <c r="T53" s="26"/>
      <c r="W53" s="27"/>
    </row>
    <row r="54" spans="1:23" ht="12.75" hidden="1">
      <c r="A54" s="85">
        <v>52</v>
      </c>
      <c r="B54" s="32"/>
      <c r="C54" s="69">
        <v>2.4</v>
      </c>
      <c r="D54" s="36" t="s">
        <v>129</v>
      </c>
      <c r="E54" s="34">
        <v>4507</v>
      </c>
      <c r="F54" s="34"/>
      <c r="G54" s="32"/>
      <c r="H54" s="32"/>
      <c r="I54" s="64"/>
      <c r="K54" s="35"/>
      <c r="L54" s="34"/>
      <c r="M54" s="34"/>
      <c r="N54" s="32"/>
      <c r="R54" s="26"/>
      <c r="S54" s="26"/>
      <c r="T54" s="26"/>
      <c r="W54" s="27"/>
    </row>
    <row r="55" spans="1:23" ht="13.5" hidden="1" thickBot="1">
      <c r="A55" s="86">
        <v>53</v>
      </c>
      <c r="B55" s="70"/>
      <c r="C55" s="73">
        <v>2.2</v>
      </c>
      <c r="D55" s="71" t="s">
        <v>223</v>
      </c>
      <c r="E55" s="72">
        <v>4521</v>
      </c>
      <c r="F55" s="72"/>
      <c r="G55" s="70"/>
      <c r="H55" s="70"/>
      <c r="I55" s="72"/>
      <c r="K55" s="35"/>
      <c r="L55" s="34"/>
      <c r="M55" s="34"/>
      <c r="N55" s="32"/>
      <c r="R55" s="26"/>
      <c r="S55" s="26"/>
      <c r="T55" s="26"/>
      <c r="W55" s="27"/>
    </row>
    <row r="56" ht="12.75">
      <c r="Y56" s="101"/>
    </row>
    <row r="58" ht="12.75">
      <c r="V58" s="101" t="s">
        <v>275</v>
      </c>
    </row>
    <row r="59" ht="12.75">
      <c r="S59" s="168"/>
    </row>
  </sheetData>
  <sheetProtection/>
  <mergeCells count="5">
    <mergeCell ref="K2:M2"/>
    <mergeCell ref="N4:N5"/>
    <mergeCell ref="N6:N8"/>
    <mergeCell ref="V1:X1"/>
    <mergeCell ref="Q2:S2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00390625" defaultRowHeight="12.75" outlineLevelCol="1"/>
  <cols>
    <col min="1" max="1" width="3.125" style="0" bestFit="1" customWidth="1"/>
    <col min="2" max="2" width="12.75390625" style="0" bestFit="1" customWidth="1"/>
    <col min="3" max="3" width="20.50390625" style="0" hidden="1" customWidth="1"/>
    <col min="4" max="4" width="5.50390625" style="0" customWidth="1" outlineLevel="1"/>
    <col min="5" max="5" width="8.50390625" style="0" customWidth="1" outlineLevel="1"/>
    <col min="6" max="7" width="11.50390625" style="0" customWidth="1" outlineLevel="1"/>
    <col min="8" max="9" width="4.50390625" style="98" customWidth="1" outlineLevel="1"/>
    <col min="10" max="10" width="5.625" style="0" customWidth="1" outlineLevel="1"/>
    <col min="11" max="11" width="2.625" style="0" customWidth="1"/>
    <col min="12" max="12" width="4.00390625" style="98" hidden="1" customWidth="1" outlineLevel="1"/>
    <col min="13" max="13" width="8.50390625" style="0" hidden="1" customWidth="1" outlineLevel="1"/>
    <col min="14" max="14" width="13.375" style="0" hidden="1" customWidth="1" outlineLevel="1"/>
    <col min="15" max="15" width="16.50390625" style="0" hidden="1" customWidth="1" outlineLevel="1"/>
    <col min="16" max="16" width="4.375" style="0" hidden="1" customWidth="1" outlineLevel="1"/>
    <col min="17" max="17" width="4.50390625" style="0" hidden="1" customWidth="1" outlineLevel="1"/>
    <col min="18" max="18" width="5.625" style="0" hidden="1" customWidth="1" outlineLevel="1"/>
    <col min="19" max="19" width="2.625" style="0" customWidth="1" collapsed="1"/>
    <col min="20" max="20" width="4.00390625" style="0" hidden="1" customWidth="1" outlineLevel="1"/>
    <col min="21" max="21" width="8.50390625" style="0" hidden="1" customWidth="1" outlineLevel="1"/>
    <col min="22" max="23" width="11.50390625" style="0" hidden="1" customWidth="1" outlineLevel="1"/>
    <col min="24" max="24" width="4.375" style="0" hidden="1" customWidth="1" outlineLevel="1"/>
    <col min="25" max="25" width="4.50390625" style="0" hidden="1" customWidth="1" outlineLevel="1"/>
    <col min="26" max="26" width="5.625" style="0" hidden="1" customWidth="1" outlineLevel="1"/>
    <col min="27" max="27" width="2.625" style="0" customWidth="1" collapsed="1"/>
    <col min="28" max="28" width="7.00390625" style="0" bestFit="1" customWidth="1"/>
  </cols>
  <sheetData>
    <row r="1" spans="1:27" ht="15.75" thickBot="1">
      <c r="A1" s="1"/>
      <c r="B1" s="3"/>
      <c r="C1" s="2"/>
      <c r="D1" s="232" t="s">
        <v>237</v>
      </c>
      <c r="E1" s="232"/>
      <c r="F1" s="232"/>
      <c r="G1" s="232"/>
      <c r="H1" s="232"/>
      <c r="I1" s="232"/>
      <c r="J1" s="232"/>
      <c r="K1" s="103"/>
      <c r="L1" s="232" t="s">
        <v>257</v>
      </c>
      <c r="M1" s="232"/>
      <c r="N1" s="232"/>
      <c r="O1" s="232"/>
      <c r="P1" s="232"/>
      <c r="Q1" s="232"/>
      <c r="R1" s="232"/>
      <c r="T1" s="232" t="s">
        <v>272</v>
      </c>
      <c r="U1" s="232"/>
      <c r="V1" s="232"/>
      <c r="W1" s="232"/>
      <c r="X1" s="232"/>
      <c r="Y1" s="232"/>
      <c r="Z1" s="232"/>
      <c r="AA1" s="154"/>
    </row>
    <row r="2" spans="1:29" ht="15.75" thickBot="1">
      <c r="A2" s="49" t="s">
        <v>270</v>
      </c>
      <c r="B2" s="50" t="s">
        <v>235</v>
      </c>
      <c r="C2" s="117" t="s">
        <v>236</v>
      </c>
      <c r="D2" s="90" t="s">
        <v>228</v>
      </c>
      <c r="E2" s="91" t="s">
        <v>87</v>
      </c>
      <c r="F2" s="91" t="s">
        <v>254</v>
      </c>
      <c r="G2" s="91" t="s">
        <v>255</v>
      </c>
      <c r="H2" s="91" t="s">
        <v>238</v>
      </c>
      <c r="I2" s="91" t="s">
        <v>239</v>
      </c>
      <c r="J2" s="92" t="s">
        <v>229</v>
      </c>
      <c r="K2" s="151">
        <v>1</v>
      </c>
      <c r="L2" s="109" t="s">
        <v>228</v>
      </c>
      <c r="M2" s="91" t="s">
        <v>87</v>
      </c>
      <c r="N2" s="91" t="s">
        <v>254</v>
      </c>
      <c r="O2" s="91" t="s">
        <v>255</v>
      </c>
      <c r="P2" s="91" t="s">
        <v>238</v>
      </c>
      <c r="Q2" s="91" t="s">
        <v>239</v>
      </c>
      <c r="R2" s="92" t="s">
        <v>229</v>
      </c>
      <c r="S2" s="113">
        <v>2</v>
      </c>
      <c r="T2" s="109" t="s">
        <v>228</v>
      </c>
      <c r="U2" s="91" t="s">
        <v>87</v>
      </c>
      <c r="V2" s="91" t="s">
        <v>254</v>
      </c>
      <c r="W2" s="91" t="s">
        <v>255</v>
      </c>
      <c r="X2" s="91" t="s">
        <v>238</v>
      </c>
      <c r="Y2" s="91" t="s">
        <v>239</v>
      </c>
      <c r="Z2" s="106" t="s">
        <v>229</v>
      </c>
      <c r="AA2" s="113">
        <v>3</v>
      </c>
      <c r="AB2" s="183" t="s">
        <v>271</v>
      </c>
      <c r="AC2" s="188" t="s">
        <v>422</v>
      </c>
    </row>
    <row r="3" spans="1:29" ht="15">
      <c r="A3" s="78">
        <v>10</v>
      </c>
      <c r="B3" s="77" t="s">
        <v>19</v>
      </c>
      <c r="C3" s="118" t="s">
        <v>230</v>
      </c>
      <c r="D3" s="87">
        <v>18</v>
      </c>
      <c r="E3" s="99">
        <f>VLOOKUP($D3,маршруты!$A$4:$K$55,3,FALSE)</f>
        <v>5</v>
      </c>
      <c r="F3" s="94" t="s">
        <v>250</v>
      </c>
      <c r="G3" s="94" t="s">
        <v>265</v>
      </c>
      <c r="H3" s="95">
        <v>55</v>
      </c>
      <c r="I3" s="95">
        <v>52</v>
      </c>
      <c r="J3" s="81">
        <v>4.92</v>
      </c>
      <c r="K3" s="152"/>
      <c r="L3" s="110">
        <v>24</v>
      </c>
      <c r="M3" s="100">
        <f>VLOOKUP($L3,маршруты!$A$4:$K$55,3,FALSE)</f>
        <v>4.9</v>
      </c>
      <c r="N3" s="94" t="s">
        <v>366</v>
      </c>
      <c r="O3" s="94" t="s">
        <v>354</v>
      </c>
      <c r="P3" s="95">
        <v>38</v>
      </c>
      <c r="Q3" s="95">
        <v>52</v>
      </c>
      <c r="R3" s="81">
        <f aca="true" t="shared" si="0" ref="R3:R8">M3-2+30*M3/(P3+Q3/60)</f>
        <v>6.682161234991424</v>
      </c>
      <c r="S3" s="116"/>
      <c r="T3" s="110">
        <v>7</v>
      </c>
      <c r="U3" s="124">
        <f>VLOOKUP($T3,маршруты!$A$4:$K$55,3,FALSE)</f>
        <v>2.8</v>
      </c>
      <c r="V3" s="94" t="s">
        <v>414</v>
      </c>
      <c r="W3" s="94" t="s">
        <v>415</v>
      </c>
      <c r="X3" s="95">
        <v>14</v>
      </c>
      <c r="Y3" s="95">
        <v>33</v>
      </c>
      <c r="Z3" s="181">
        <f>U3-2+30*U3/(X3+Y3/60)</f>
        <v>6.5731958762886595</v>
      </c>
      <c r="AA3" s="116"/>
      <c r="AB3" s="184">
        <v>13.25</v>
      </c>
      <c r="AC3" s="189">
        <v>1</v>
      </c>
    </row>
    <row r="4" spans="1:29" ht="15">
      <c r="A4" s="79">
        <v>5</v>
      </c>
      <c r="B4" s="76" t="s">
        <v>37</v>
      </c>
      <c r="C4" s="119" t="s">
        <v>38</v>
      </c>
      <c r="D4" s="88">
        <v>24</v>
      </c>
      <c r="E4" s="99">
        <f>VLOOKUP($D4,маршруты!$A$4:$K$55,3,FALSE)</f>
        <v>4.9</v>
      </c>
      <c r="F4" s="94" t="s">
        <v>253</v>
      </c>
      <c r="G4" s="94" t="s">
        <v>273</v>
      </c>
      <c r="H4" s="96">
        <v>60</v>
      </c>
      <c r="I4" s="96">
        <v>45</v>
      </c>
      <c r="J4" s="81">
        <f>E4-2+30*E4/(H4+I4/60)</f>
        <v>5.3197530864197535</v>
      </c>
      <c r="K4" s="153"/>
      <c r="L4" s="111">
        <v>28</v>
      </c>
      <c r="M4" s="100">
        <f>VLOOKUP($L4,маршруты!$A$4:$K$55,3,FALSE)</f>
        <v>4.7</v>
      </c>
      <c r="N4" s="94" t="s">
        <v>345</v>
      </c>
      <c r="O4" s="94" t="s">
        <v>398</v>
      </c>
      <c r="P4" s="96">
        <v>37</v>
      </c>
      <c r="Q4" s="96">
        <v>42</v>
      </c>
      <c r="R4" s="81">
        <f t="shared" si="0"/>
        <v>6.440053050397878</v>
      </c>
      <c r="S4" s="114"/>
      <c r="T4" s="111"/>
      <c r="U4" s="100"/>
      <c r="V4" s="94"/>
      <c r="W4" s="94"/>
      <c r="X4" s="96"/>
      <c r="Y4" s="96"/>
      <c r="Z4" s="104"/>
      <c r="AA4" s="114"/>
      <c r="AB4" s="185">
        <v>11.76</v>
      </c>
      <c r="AC4" s="189">
        <v>2</v>
      </c>
    </row>
    <row r="5" spans="1:29" ht="15">
      <c r="A5" s="79">
        <v>2</v>
      </c>
      <c r="B5" s="76" t="s">
        <v>0</v>
      </c>
      <c r="C5" s="119" t="s">
        <v>30</v>
      </c>
      <c r="D5" s="88">
        <v>24</v>
      </c>
      <c r="E5" s="99">
        <f>VLOOKUP($D5,маршруты!$A$4:$K$55,3,FALSE)</f>
        <v>4.9</v>
      </c>
      <c r="F5" s="94" t="s">
        <v>240</v>
      </c>
      <c r="G5" s="94" t="s">
        <v>360</v>
      </c>
      <c r="H5" s="96">
        <v>77</v>
      </c>
      <c r="I5" s="96">
        <v>25</v>
      </c>
      <c r="J5" s="81">
        <f>E5-2+30*E5/(H5+I5/60)</f>
        <v>4.798815931108719</v>
      </c>
      <c r="K5" s="153"/>
      <c r="L5" s="111">
        <v>39</v>
      </c>
      <c r="M5" s="100">
        <f>VLOOKUP($L5,маршруты!$A$4:$K$55,3,FALSE)</f>
        <v>3.5</v>
      </c>
      <c r="N5" s="94" t="s">
        <v>351</v>
      </c>
      <c r="O5" s="94" t="s">
        <v>396</v>
      </c>
      <c r="P5" s="96">
        <v>22</v>
      </c>
      <c r="Q5" s="96">
        <v>43</v>
      </c>
      <c r="R5" s="81">
        <f t="shared" si="0"/>
        <v>6.122157006603082</v>
      </c>
      <c r="S5" s="114"/>
      <c r="T5" s="111"/>
      <c r="U5" s="100"/>
      <c r="V5" s="94"/>
      <c r="W5" s="94"/>
      <c r="X5" s="96"/>
      <c r="Y5" s="96"/>
      <c r="Z5" s="104"/>
      <c r="AA5" s="114"/>
      <c r="AB5" s="185">
        <v>10.92</v>
      </c>
      <c r="AC5" s="189">
        <v>3</v>
      </c>
    </row>
    <row r="6" spans="1:29" ht="15">
      <c r="A6" s="79">
        <v>1</v>
      </c>
      <c r="B6" s="76" t="s">
        <v>4</v>
      </c>
      <c r="C6" s="119" t="s">
        <v>28</v>
      </c>
      <c r="D6" s="88">
        <v>25</v>
      </c>
      <c r="E6" s="99">
        <f>VLOOKUP($D6,маршруты!$A$4:$K$55,3,FALSE)</f>
        <v>4</v>
      </c>
      <c r="F6" s="94" t="s">
        <v>244</v>
      </c>
      <c r="G6" s="94" t="s">
        <v>261</v>
      </c>
      <c r="H6" s="96">
        <v>45</v>
      </c>
      <c r="I6" s="96">
        <v>40</v>
      </c>
      <c r="J6" s="81">
        <f>E6-2+30*E6/(H6+I6/60)</f>
        <v>4.627737226277373</v>
      </c>
      <c r="K6" s="153"/>
      <c r="L6" s="111">
        <v>17</v>
      </c>
      <c r="M6" s="100">
        <f>VLOOKUP($L6,маршруты!$A$4:$K$55,3,FALSE)</f>
        <v>5</v>
      </c>
      <c r="N6" s="94" t="s">
        <v>361</v>
      </c>
      <c r="O6" s="94" t="s">
        <v>395</v>
      </c>
      <c r="P6" s="96">
        <v>47</v>
      </c>
      <c r="Q6" s="96">
        <v>0</v>
      </c>
      <c r="R6" s="81">
        <f t="shared" si="0"/>
        <v>6.191489361702128</v>
      </c>
      <c r="S6" s="114"/>
      <c r="T6" s="111"/>
      <c r="U6" s="100"/>
      <c r="V6" s="94"/>
      <c r="W6" s="94"/>
      <c r="X6" s="96"/>
      <c r="Y6" s="96"/>
      <c r="Z6" s="104"/>
      <c r="AA6" s="114"/>
      <c r="AB6" s="185">
        <v>10.82</v>
      </c>
      <c r="AC6" s="189">
        <v>4</v>
      </c>
    </row>
    <row r="7" spans="1:29" ht="15">
      <c r="A7" s="79">
        <v>19</v>
      </c>
      <c r="B7" s="76" t="s">
        <v>65</v>
      </c>
      <c r="C7" s="119" t="s">
        <v>79</v>
      </c>
      <c r="D7" s="88">
        <v>28</v>
      </c>
      <c r="E7" s="99">
        <f>VLOOKUP($D7,маршруты!$A$4:$K$55,3,FALSE)</f>
        <v>4.7</v>
      </c>
      <c r="F7" s="94" t="s">
        <v>291</v>
      </c>
      <c r="G7" s="94" t="s">
        <v>359</v>
      </c>
      <c r="H7" s="96">
        <v>51</v>
      </c>
      <c r="I7" s="96">
        <v>52</v>
      </c>
      <c r="J7" s="81">
        <f>E7-2+30*E7/(H7+I7/60)</f>
        <v>5.418508997429306</v>
      </c>
      <c r="K7" s="175"/>
      <c r="L7" s="111">
        <v>19</v>
      </c>
      <c r="M7" s="99">
        <v>5</v>
      </c>
      <c r="N7" s="173" t="s">
        <v>346</v>
      </c>
      <c r="O7" s="75" t="s">
        <v>428</v>
      </c>
      <c r="P7" s="75"/>
      <c r="Q7" s="75"/>
      <c r="S7" s="115"/>
      <c r="T7" s="111">
        <v>7</v>
      </c>
      <c r="U7" s="100">
        <f>VLOOKUP($T7,маршруты!$A$4:$K$55,3,FALSE)</f>
        <v>2.8</v>
      </c>
      <c r="V7" s="94" t="s">
        <v>379</v>
      </c>
      <c r="W7" s="94" t="s">
        <v>417</v>
      </c>
      <c r="X7" s="96">
        <v>28</v>
      </c>
      <c r="Y7" s="96">
        <v>51</v>
      </c>
      <c r="Z7" s="177">
        <f>U7-2+30*U7/(X7+Y7/60)</f>
        <v>3.7116117850953203</v>
      </c>
      <c r="AA7" s="115"/>
      <c r="AB7" s="186">
        <v>9.13</v>
      </c>
      <c r="AC7" s="189">
        <v>5</v>
      </c>
    </row>
    <row r="8" spans="1:29" ht="15">
      <c r="A8" s="79">
        <v>7</v>
      </c>
      <c r="B8" s="76" t="s">
        <v>6</v>
      </c>
      <c r="C8" s="119" t="s">
        <v>43</v>
      </c>
      <c r="D8" s="88">
        <v>42</v>
      </c>
      <c r="E8" s="99">
        <f>VLOOKUP($D8,маршруты!$A$4:$K$55,3,FALSE)</f>
        <v>4</v>
      </c>
      <c r="F8" s="94" t="s">
        <v>247</v>
      </c>
      <c r="G8" s="94" t="s">
        <v>259</v>
      </c>
      <c r="H8" s="96">
        <v>50</v>
      </c>
      <c r="I8" s="96">
        <v>25</v>
      </c>
      <c r="J8" s="81">
        <f>E8-2+30*E8/(H8+I8/60)</f>
        <v>4.380165289256198</v>
      </c>
      <c r="K8" s="153"/>
      <c r="L8" s="111">
        <v>7</v>
      </c>
      <c r="M8" s="99">
        <f>VLOOKUP($L8,маршруты!$A$4:$K$55,3,FALSE)</f>
        <v>2.8</v>
      </c>
      <c r="N8" s="94" t="s">
        <v>346</v>
      </c>
      <c r="O8" s="94" t="s">
        <v>350</v>
      </c>
      <c r="P8" s="95">
        <v>24</v>
      </c>
      <c r="Q8" s="95">
        <v>18</v>
      </c>
      <c r="R8" s="81">
        <f t="shared" si="0"/>
        <v>4.25679012345679</v>
      </c>
      <c r="S8" s="114"/>
      <c r="T8" s="111"/>
      <c r="U8" s="100"/>
      <c r="V8" s="94"/>
      <c r="W8" s="94"/>
      <c r="X8" s="96"/>
      <c r="Y8" s="96"/>
      <c r="Z8" s="107"/>
      <c r="AA8" s="114"/>
      <c r="AB8" s="185">
        <v>8.64</v>
      </c>
      <c r="AC8" s="189">
        <v>6</v>
      </c>
    </row>
    <row r="9" spans="1:29" ht="15" customHeight="1">
      <c r="A9" s="80">
        <v>3</v>
      </c>
      <c r="B9" s="76" t="s">
        <v>32</v>
      </c>
      <c r="C9" s="120" t="s">
        <v>33</v>
      </c>
      <c r="D9" s="88">
        <v>4</v>
      </c>
      <c r="E9" s="99">
        <f>VLOOKUP($D9,маршруты!$A$4:$K$55,3,FALSE)</f>
        <v>1.8</v>
      </c>
      <c r="F9" s="94" t="s">
        <v>252</v>
      </c>
      <c r="G9" s="94" t="s">
        <v>262</v>
      </c>
      <c r="H9" s="96">
        <v>36</v>
      </c>
      <c r="I9" s="96">
        <v>22</v>
      </c>
      <c r="J9" s="81">
        <v>4.57</v>
      </c>
      <c r="K9" s="153"/>
      <c r="L9" s="111">
        <v>10</v>
      </c>
      <c r="M9" s="100">
        <f>VLOOKUP($L9,маршруты!$A$4:$K$55,3,FALSE)</f>
        <v>0.8</v>
      </c>
      <c r="N9" s="94" t="s">
        <v>331</v>
      </c>
      <c r="O9" s="94" t="s">
        <v>332</v>
      </c>
      <c r="P9" s="96">
        <v>12</v>
      </c>
      <c r="Q9" s="96">
        <v>0</v>
      </c>
      <c r="R9" s="81">
        <v>3.6</v>
      </c>
      <c r="S9" s="114"/>
      <c r="T9" s="111"/>
      <c r="U9" s="100"/>
      <c r="V9" s="94"/>
      <c r="W9" s="94"/>
      <c r="X9" s="96"/>
      <c r="Y9" s="96"/>
      <c r="Z9" s="107"/>
      <c r="AA9" s="114"/>
      <c r="AB9" s="185">
        <v>8.17</v>
      </c>
      <c r="AC9" s="226">
        <v>1</v>
      </c>
    </row>
    <row r="10" spans="1:29" ht="15">
      <c r="A10" s="79">
        <v>9</v>
      </c>
      <c r="B10" s="76" t="s">
        <v>48</v>
      </c>
      <c r="C10" s="119" t="s">
        <v>49</v>
      </c>
      <c r="D10" s="88">
        <v>10</v>
      </c>
      <c r="E10" s="99">
        <f>VLOOKUP($D10,маршруты!$A$4:$K$55,3,FALSE)</f>
        <v>0.8</v>
      </c>
      <c r="F10" s="94" t="s">
        <v>249</v>
      </c>
      <c r="G10" s="173" t="s">
        <v>256</v>
      </c>
      <c r="H10" s="96">
        <v>17</v>
      </c>
      <c r="I10" s="96">
        <v>38</v>
      </c>
      <c r="J10" s="81">
        <v>0.18</v>
      </c>
      <c r="K10" s="153"/>
      <c r="L10" s="111">
        <v>7</v>
      </c>
      <c r="M10" s="100">
        <f>VLOOKUP($L10,маршруты!$A$4:$K$55,3,FALSE)</f>
        <v>2.8</v>
      </c>
      <c r="N10" s="94" t="s">
        <v>365</v>
      </c>
      <c r="O10" s="94" t="s">
        <v>372</v>
      </c>
      <c r="P10" s="96">
        <v>30</v>
      </c>
      <c r="Q10" s="96">
        <v>1</v>
      </c>
      <c r="R10" s="81">
        <f>M10-2+30*M10/(P10+Q10/60)</f>
        <v>3.598445308162132</v>
      </c>
      <c r="S10" s="114"/>
      <c r="T10" s="111">
        <v>38</v>
      </c>
      <c r="U10" s="124">
        <f>VLOOKUP($T10,маршруты!$A$4:$K$55,3,FALSE)</f>
        <v>3.5</v>
      </c>
      <c r="V10" s="94" t="s">
        <v>338</v>
      </c>
      <c r="W10" s="94" t="s">
        <v>411</v>
      </c>
      <c r="X10" s="96">
        <v>37</v>
      </c>
      <c r="Y10" s="96">
        <v>54</v>
      </c>
      <c r="Z10" s="107">
        <f>U10-2+30*U10/(X10+Y10/60)</f>
        <v>4.270448548812665</v>
      </c>
      <c r="AA10" s="114"/>
      <c r="AB10" s="185">
        <v>7.87</v>
      </c>
      <c r="AC10" s="190">
        <v>7</v>
      </c>
    </row>
    <row r="11" spans="1:29" ht="15">
      <c r="A11" s="79">
        <v>4</v>
      </c>
      <c r="B11" s="76" t="s">
        <v>9</v>
      </c>
      <c r="C11" s="119" t="s">
        <v>20</v>
      </c>
      <c r="D11" s="88">
        <v>39</v>
      </c>
      <c r="E11" s="99">
        <f>VLOOKUP($D11,маршруты!$A$4:$K$55,3,FALSE)</f>
        <v>3.5</v>
      </c>
      <c r="F11" s="94" t="s">
        <v>245</v>
      </c>
      <c r="G11" s="94" t="s">
        <v>263</v>
      </c>
      <c r="H11" s="96">
        <v>49</v>
      </c>
      <c r="I11" s="96">
        <v>52</v>
      </c>
      <c r="J11" s="81">
        <f>E11-2+30*E11/(H11+I11/60)</f>
        <v>3.605614973262032</v>
      </c>
      <c r="K11" s="153"/>
      <c r="L11" s="111">
        <v>42</v>
      </c>
      <c r="M11" s="100">
        <f>VLOOKUP($L11,маршруты!$A$4:$K$55,3,FALSE)</f>
        <v>4</v>
      </c>
      <c r="N11" s="94" t="s">
        <v>362</v>
      </c>
      <c r="O11" s="94" t="s">
        <v>397</v>
      </c>
      <c r="P11" s="96">
        <v>56</v>
      </c>
      <c r="Q11" s="96">
        <v>26</v>
      </c>
      <c r="R11" s="81">
        <f>M11-2+30*M11/(P11+Q11/60)</f>
        <v>4.1264028352037805</v>
      </c>
      <c r="S11" s="114"/>
      <c r="T11" s="111"/>
      <c r="U11" s="100"/>
      <c r="V11" s="94"/>
      <c r="W11" s="94"/>
      <c r="X11" s="96"/>
      <c r="Y11" s="96"/>
      <c r="Z11" s="81"/>
      <c r="AA11" s="114"/>
      <c r="AB11" s="185">
        <v>7.74</v>
      </c>
      <c r="AC11" s="190">
        <v>8</v>
      </c>
    </row>
    <row r="12" spans="1:29" ht="15">
      <c r="A12" s="79">
        <v>12</v>
      </c>
      <c r="B12" s="76" t="s">
        <v>56</v>
      </c>
      <c r="C12" s="119" t="s">
        <v>57</v>
      </c>
      <c r="D12" s="88">
        <v>38</v>
      </c>
      <c r="E12" s="99">
        <f>VLOOKUP($D12,маршруты!$A$4:$K$55,3,FALSE)</f>
        <v>3.5</v>
      </c>
      <c r="F12" s="94" t="s">
        <v>267</v>
      </c>
      <c r="G12" s="94" t="s">
        <v>274</v>
      </c>
      <c r="H12" s="96">
        <v>39</v>
      </c>
      <c r="I12" s="96">
        <v>20</v>
      </c>
      <c r="J12" s="81">
        <f>E12-2+30*E12/(H12+I12/60)</f>
        <v>4.169491525423728</v>
      </c>
      <c r="K12" s="153"/>
      <c r="L12" s="111">
        <v>3</v>
      </c>
      <c r="M12" s="100">
        <f>VLOOKUP($L12,маршруты!$A$4:$K$55,3,FALSE)</f>
        <v>2.8</v>
      </c>
      <c r="N12" s="94" t="s">
        <v>335</v>
      </c>
      <c r="O12" s="94" t="s">
        <v>399</v>
      </c>
      <c r="P12" s="96">
        <v>30</v>
      </c>
      <c r="Q12" s="96">
        <v>56</v>
      </c>
      <c r="R12" s="81">
        <f>M12-2+30*M12/(P12+Q12/60)</f>
        <v>3.5155172413793103</v>
      </c>
      <c r="S12" s="114"/>
      <c r="T12" s="111"/>
      <c r="U12" s="100"/>
      <c r="V12" s="137"/>
      <c r="W12" s="137"/>
      <c r="X12" s="96"/>
      <c r="Y12" s="96"/>
      <c r="Z12" s="81"/>
      <c r="AA12" s="114"/>
      <c r="AB12" s="185">
        <v>7.69</v>
      </c>
      <c r="AC12" s="190">
        <v>9</v>
      </c>
    </row>
    <row r="13" spans="1:29" ht="15">
      <c r="A13" s="80">
        <v>11</v>
      </c>
      <c r="B13" s="76" t="s">
        <v>54</v>
      </c>
      <c r="C13" s="119" t="s">
        <v>23</v>
      </c>
      <c r="D13" s="88">
        <v>11</v>
      </c>
      <c r="E13" s="99">
        <f>VLOOKUP($D13,маршруты!$A$4:$K$55,3,FALSE)</f>
        <v>1.3</v>
      </c>
      <c r="F13" s="94" t="s">
        <v>310</v>
      </c>
      <c r="G13" s="94" t="s">
        <v>266</v>
      </c>
      <c r="H13" s="96">
        <v>26</v>
      </c>
      <c r="I13" s="96">
        <v>1</v>
      </c>
      <c r="J13" s="81">
        <v>3.6</v>
      </c>
      <c r="K13" s="153"/>
      <c r="L13" s="111">
        <v>47</v>
      </c>
      <c r="M13" s="100">
        <f>VLOOKUP($L13,маршруты!$A$4:$K$55,3,FALSE)</f>
        <v>0.5</v>
      </c>
      <c r="N13" s="94" t="s">
        <v>367</v>
      </c>
      <c r="O13" s="94" t="s">
        <v>373</v>
      </c>
      <c r="P13" s="96">
        <v>7</v>
      </c>
      <c r="Q13" s="96">
        <v>34</v>
      </c>
      <c r="R13" s="81">
        <v>2.96</v>
      </c>
      <c r="S13" s="114"/>
      <c r="T13" s="111"/>
      <c r="U13" s="100"/>
      <c r="V13" s="75"/>
      <c r="W13" s="75"/>
      <c r="X13" s="96"/>
      <c r="Y13" s="96"/>
      <c r="Z13" s="104"/>
      <c r="AA13" s="114"/>
      <c r="AB13" s="185">
        <v>6.56</v>
      </c>
      <c r="AC13" s="226">
        <v>2</v>
      </c>
    </row>
    <row r="14" spans="1:29" ht="15">
      <c r="A14" s="79">
        <v>8</v>
      </c>
      <c r="B14" s="76" t="s">
        <v>8</v>
      </c>
      <c r="C14" s="119" t="s">
        <v>45</v>
      </c>
      <c r="D14" s="88">
        <v>19</v>
      </c>
      <c r="E14" s="99">
        <f>VLOOKUP($D14,маршруты!$A$4:$K$55,3,FALSE)</f>
        <v>5</v>
      </c>
      <c r="F14" s="94" t="s">
        <v>248</v>
      </c>
      <c r="G14" s="174" t="s">
        <v>251</v>
      </c>
      <c r="H14" s="96"/>
      <c r="I14" s="96"/>
      <c r="J14" s="81"/>
      <c r="K14" s="153"/>
      <c r="L14" s="111">
        <v>39</v>
      </c>
      <c r="M14" s="100">
        <f>VLOOKUP($L14,маршруты!$A$4:$K$55,3,FALSE)</f>
        <v>3.5</v>
      </c>
      <c r="N14" s="94" t="s">
        <v>364</v>
      </c>
      <c r="O14" s="94" t="s">
        <v>371</v>
      </c>
      <c r="P14" s="96">
        <v>25</v>
      </c>
      <c r="Q14" s="96">
        <v>14</v>
      </c>
      <c r="R14" s="81">
        <f>M14-2+30*M14/(P14+Q14/60)</f>
        <v>5.66116248348745</v>
      </c>
      <c r="S14" s="114"/>
      <c r="T14" s="111">
        <v>38</v>
      </c>
      <c r="U14" s="124">
        <f>VLOOKUP($T14,маршруты!$A$4:$K$55,3,FALSE)</f>
        <v>3.5</v>
      </c>
      <c r="V14" s="173" t="s">
        <v>400</v>
      </c>
      <c r="W14" s="173" t="s">
        <v>258</v>
      </c>
      <c r="X14" s="96"/>
      <c r="Y14" s="96"/>
      <c r="Z14" s="107"/>
      <c r="AA14" s="114"/>
      <c r="AB14" s="185">
        <v>5.66</v>
      </c>
      <c r="AC14" s="190">
        <v>10</v>
      </c>
    </row>
    <row r="15" spans="1:29" ht="14.25">
      <c r="A15" s="79">
        <v>15</v>
      </c>
      <c r="B15" s="76" t="s">
        <v>66</v>
      </c>
      <c r="C15" s="119" t="s">
        <v>269</v>
      </c>
      <c r="D15" s="88">
        <v>23</v>
      </c>
      <c r="E15" s="99">
        <f>VLOOKUP($D15,маршруты!$A$4:$K$55,3,FALSE)</f>
        <v>4</v>
      </c>
      <c r="F15" s="137"/>
      <c r="G15" s="174" t="s">
        <v>258</v>
      </c>
      <c r="H15" s="96"/>
      <c r="I15" s="96"/>
      <c r="J15" s="81"/>
      <c r="K15" s="153"/>
      <c r="L15" s="111">
        <v>9</v>
      </c>
      <c r="M15" s="100">
        <f>VLOOKUP($L15,маршруты!$A$4:$K$55,3,FALSE)</f>
        <v>1.1</v>
      </c>
      <c r="N15" s="94" t="s">
        <v>369</v>
      </c>
      <c r="O15" s="94" t="s">
        <v>375</v>
      </c>
      <c r="P15" s="96">
        <v>20</v>
      </c>
      <c r="Q15" s="96">
        <v>35</v>
      </c>
      <c r="R15" s="81">
        <f>M15-2+30*M15/(P15+Q15/60)</f>
        <v>0.7032388663967613</v>
      </c>
      <c r="S15" s="114"/>
      <c r="T15" s="111">
        <v>7</v>
      </c>
      <c r="U15" s="124">
        <f>VLOOKUP($T15,маршруты!$A$4:$K$55,3,FALSE)</f>
        <v>2.8</v>
      </c>
      <c r="V15" s="94" t="s">
        <v>382</v>
      </c>
      <c r="W15" s="94" t="s">
        <v>343</v>
      </c>
      <c r="X15" s="96">
        <v>29</v>
      </c>
      <c r="Y15" s="96">
        <v>45</v>
      </c>
      <c r="Z15" s="107">
        <f>U15-2+30*U15/(X15+Y15/60)</f>
        <v>3.623529411764706</v>
      </c>
      <c r="AA15" s="114"/>
      <c r="AB15" s="185">
        <v>4.32</v>
      </c>
      <c r="AC15" s="190">
        <v>11</v>
      </c>
    </row>
    <row r="16" spans="1:29" ht="14.25">
      <c r="A16" s="79">
        <v>17</v>
      </c>
      <c r="B16" s="76" t="s">
        <v>72</v>
      </c>
      <c r="C16" s="119" t="s">
        <v>73</v>
      </c>
      <c r="D16" s="88">
        <v>42</v>
      </c>
      <c r="E16" s="99">
        <f>VLOOKUP($D16,маршруты!$A$4:$K$55,3,FALSE)</f>
        <v>4</v>
      </c>
      <c r="F16" s="94" t="s">
        <v>425</v>
      </c>
      <c r="G16" s="173" t="s">
        <v>358</v>
      </c>
      <c r="H16" s="96">
        <v>58</v>
      </c>
      <c r="I16" s="96">
        <v>38</v>
      </c>
      <c r="J16" s="81">
        <f>E16-2+30*E16/(H16+I16/60)</f>
        <v>4.046617396247868</v>
      </c>
      <c r="K16" s="153"/>
      <c r="L16" s="111">
        <v>27</v>
      </c>
      <c r="M16" s="100">
        <f>VLOOKUP($L16,маршруты!$A$4:$K$55,3,FALSE)</f>
        <v>4.6</v>
      </c>
      <c r="N16" s="94" t="s">
        <v>347</v>
      </c>
      <c r="O16" s="137" t="s">
        <v>423</v>
      </c>
      <c r="P16" s="96"/>
      <c r="Q16" s="96"/>
      <c r="R16" s="126"/>
      <c r="S16" s="115"/>
      <c r="T16" s="111"/>
      <c r="U16" s="96"/>
      <c r="V16" s="95"/>
      <c r="W16" s="95"/>
      <c r="X16" s="96"/>
      <c r="Y16" s="96"/>
      <c r="Z16" s="105"/>
      <c r="AA16" s="115"/>
      <c r="AB16" s="186">
        <v>4.05</v>
      </c>
      <c r="AC16" s="190">
        <v>12</v>
      </c>
    </row>
    <row r="17" spans="1:29" ht="14.25">
      <c r="A17" s="79">
        <v>16</v>
      </c>
      <c r="B17" s="76" t="s">
        <v>68</v>
      </c>
      <c r="C17" s="119" t="s">
        <v>69</v>
      </c>
      <c r="D17" s="88">
        <v>20</v>
      </c>
      <c r="E17" s="99">
        <f>VLOOKUP($D17,маршруты!$A$4:$K$55,3,FALSE)</f>
        <v>4.5</v>
      </c>
      <c r="F17" s="173" t="s">
        <v>241</v>
      </c>
      <c r="G17" s="93" t="s">
        <v>251</v>
      </c>
      <c r="H17" s="96"/>
      <c r="I17" s="96"/>
      <c r="J17" s="81"/>
      <c r="K17" s="153"/>
      <c r="L17" s="111">
        <v>10</v>
      </c>
      <c r="M17" s="100">
        <f>VLOOKUP($L17,маршруты!$A$4:$K$55,3,FALSE)</f>
        <v>0.8</v>
      </c>
      <c r="N17" s="94" t="s">
        <v>370</v>
      </c>
      <c r="O17" s="94" t="s">
        <v>376</v>
      </c>
      <c r="P17" s="96">
        <v>9</v>
      </c>
      <c r="Q17" s="96">
        <v>55</v>
      </c>
      <c r="R17" s="81">
        <f>M17-2+30*M17/(P17+Q17/60)</f>
        <v>1.220168067226891</v>
      </c>
      <c r="S17" s="114"/>
      <c r="T17" s="111">
        <v>3</v>
      </c>
      <c r="U17" s="124">
        <f>VLOOKUP($T17,маршруты!$A$4:$K$55,3,FALSE)</f>
        <v>2.8</v>
      </c>
      <c r="V17" s="94" t="s">
        <v>383</v>
      </c>
      <c r="W17" s="94" t="s">
        <v>384</v>
      </c>
      <c r="X17" s="96">
        <v>42</v>
      </c>
      <c r="Y17" s="96">
        <v>22</v>
      </c>
      <c r="Z17" s="107">
        <f>U17-2+30*U17/(X17+Y17/60)</f>
        <v>2.7826907946498816</v>
      </c>
      <c r="AA17" s="114"/>
      <c r="AB17" s="185">
        <v>4</v>
      </c>
      <c r="AC17" s="190">
        <v>13</v>
      </c>
    </row>
    <row r="18" spans="1:29" ht="14.25">
      <c r="A18" s="79">
        <v>18</v>
      </c>
      <c r="B18" s="76" t="s">
        <v>5</v>
      </c>
      <c r="C18" s="119" t="s">
        <v>76</v>
      </c>
      <c r="D18" s="88">
        <v>17</v>
      </c>
      <c r="E18" s="99">
        <f>VLOOKUP($D18,маршруты!$A$4:$K$55,3,FALSE)</f>
        <v>5</v>
      </c>
      <c r="F18" s="94" t="s">
        <v>242</v>
      </c>
      <c r="G18" s="93" t="s">
        <v>251</v>
      </c>
      <c r="H18" s="96"/>
      <c r="I18" s="96"/>
      <c r="J18" s="81"/>
      <c r="K18" s="153"/>
      <c r="L18" s="111">
        <v>21</v>
      </c>
      <c r="M18" s="100">
        <f>VLOOKUP($L18,маршруты!$A$4:$K$55,3,FALSE)</f>
        <v>1.5</v>
      </c>
      <c r="N18" s="94" t="s">
        <v>380</v>
      </c>
      <c r="O18" s="94" t="s">
        <v>377</v>
      </c>
      <c r="P18" s="96">
        <v>10</v>
      </c>
      <c r="Q18" s="96">
        <v>17</v>
      </c>
      <c r="R18" s="126"/>
      <c r="S18" s="115"/>
      <c r="T18" s="111"/>
      <c r="U18" s="96"/>
      <c r="V18" s="95"/>
      <c r="W18" s="95"/>
      <c r="X18" s="96"/>
      <c r="Y18" s="96"/>
      <c r="Z18" s="107"/>
      <c r="AA18" s="115"/>
      <c r="AB18" s="186">
        <v>3.88</v>
      </c>
      <c r="AC18" s="190">
        <v>14</v>
      </c>
    </row>
    <row r="19" spans="1:29" ht="14.25">
      <c r="A19" s="79">
        <v>14</v>
      </c>
      <c r="B19" s="76" t="s">
        <v>3</v>
      </c>
      <c r="C19" s="119" t="s">
        <v>63</v>
      </c>
      <c r="D19" s="88">
        <v>21</v>
      </c>
      <c r="E19" s="99">
        <f>VLOOKUP($D19,маршруты!$A$4:$K$55,3,FALSE)</f>
        <v>1.5</v>
      </c>
      <c r="F19" s="94" t="s">
        <v>243</v>
      </c>
      <c r="G19" s="174" t="s">
        <v>251</v>
      </c>
      <c r="H19" s="96"/>
      <c r="I19" s="96"/>
      <c r="J19" s="81"/>
      <c r="K19" s="153"/>
      <c r="L19" s="111">
        <v>10</v>
      </c>
      <c r="M19" s="100">
        <f>VLOOKUP($L19,маршруты!$A$4:$K$55,3,FALSE)</f>
        <v>0.8</v>
      </c>
      <c r="N19" s="94" t="s">
        <v>368</v>
      </c>
      <c r="O19" s="173" t="s">
        <v>374</v>
      </c>
      <c r="P19" s="96">
        <v>10</v>
      </c>
      <c r="Q19" s="96">
        <v>50</v>
      </c>
      <c r="R19" s="81">
        <f>M19-2+30*M19/(P19+Q19/60)</f>
        <v>1.015384615384615</v>
      </c>
      <c r="S19" s="114"/>
      <c r="T19" s="111">
        <v>4</v>
      </c>
      <c r="U19" s="124">
        <f>VLOOKUP($T19,маршруты!$A$4:$K$55,3,FALSE)</f>
        <v>1.8</v>
      </c>
      <c r="V19" s="173" t="s">
        <v>381</v>
      </c>
      <c r="W19" s="173" t="s">
        <v>341</v>
      </c>
      <c r="X19" s="96">
        <v>20</v>
      </c>
      <c r="Y19" s="96">
        <v>15</v>
      </c>
      <c r="Z19" s="107">
        <f>U19-2+30*U19/(X19+Y19/60)</f>
        <v>2.466666666666667</v>
      </c>
      <c r="AA19" s="114"/>
      <c r="AB19" s="185">
        <v>3.49</v>
      </c>
      <c r="AC19" s="190">
        <v>15</v>
      </c>
    </row>
    <row r="20" spans="1:29" ht="14.25">
      <c r="A20" s="79">
        <v>13</v>
      </c>
      <c r="B20" s="76" t="s">
        <v>60</v>
      </c>
      <c r="C20" s="119" t="s">
        <v>61</v>
      </c>
      <c r="D20" s="88">
        <v>38</v>
      </c>
      <c r="E20" s="99">
        <f>VLOOKUP($D20,маршруты!$A$4:$K$55,3,FALSE)</f>
        <v>3.5</v>
      </c>
      <c r="F20" s="94" t="s">
        <v>260</v>
      </c>
      <c r="G20" s="173" t="s">
        <v>268</v>
      </c>
      <c r="H20" s="96">
        <v>62</v>
      </c>
      <c r="I20" s="96">
        <v>40</v>
      </c>
      <c r="J20" s="81">
        <f>E20-2+30*E20/(H20+I20/60)</f>
        <v>3.175531914893617</v>
      </c>
      <c r="K20" s="153"/>
      <c r="L20" s="111">
        <v>4</v>
      </c>
      <c r="M20" s="100">
        <f>VLOOKUP($L20,маршруты!$A$4:$K$55,3,FALSE)</f>
        <v>1.8</v>
      </c>
      <c r="N20" s="94" t="s">
        <v>356</v>
      </c>
      <c r="O20" s="94" t="s">
        <v>258</v>
      </c>
      <c r="P20" s="96"/>
      <c r="Q20" s="96"/>
      <c r="R20" s="169"/>
      <c r="S20" s="114"/>
      <c r="T20" s="111"/>
      <c r="U20" s="100"/>
      <c r="V20" s="173"/>
      <c r="W20" s="173"/>
      <c r="X20" s="96"/>
      <c r="Y20" s="96"/>
      <c r="Z20" s="107"/>
      <c r="AA20" s="114"/>
      <c r="AB20" s="185">
        <v>3.175531914893617</v>
      </c>
      <c r="AC20" s="190">
        <v>16</v>
      </c>
    </row>
    <row r="21" spans="1:29" ht="15" thickBot="1">
      <c r="A21" s="82">
        <v>6</v>
      </c>
      <c r="B21" s="83" t="s">
        <v>7</v>
      </c>
      <c r="C21" s="121" t="s">
        <v>41</v>
      </c>
      <c r="D21" s="89">
        <v>30</v>
      </c>
      <c r="E21" s="125">
        <f>VLOOKUP($D21,маршруты!$A$4:$K$55,3,FALSE)</f>
        <v>2.5</v>
      </c>
      <c r="F21" s="102" t="s">
        <v>246</v>
      </c>
      <c r="G21" s="102" t="s">
        <v>264</v>
      </c>
      <c r="H21" s="97">
        <v>55</v>
      </c>
      <c r="I21" s="97">
        <v>50</v>
      </c>
      <c r="J21" s="122">
        <f>E21-2+30*E21/(H21+I21/60)</f>
        <v>1.8432835820895521</v>
      </c>
      <c r="K21" s="176"/>
      <c r="L21" s="112">
        <v>9</v>
      </c>
      <c r="M21" s="125">
        <f>VLOOKUP($L21,маршруты!$A$4:$K$55,3,FALSE)</f>
        <v>1.1</v>
      </c>
      <c r="N21" s="102" t="s">
        <v>363</v>
      </c>
      <c r="O21" s="102" t="s">
        <v>335</v>
      </c>
      <c r="P21" s="97">
        <v>23</v>
      </c>
      <c r="Q21" s="97">
        <v>0</v>
      </c>
      <c r="R21" s="178">
        <f>M21-2+30*M21/(P21+Q21/60)</f>
        <v>0.5347826086956522</v>
      </c>
      <c r="S21" s="179"/>
      <c r="T21" s="112"/>
      <c r="U21" s="125"/>
      <c r="V21" s="102"/>
      <c r="W21" s="180"/>
      <c r="X21" s="97"/>
      <c r="Y21" s="97"/>
      <c r="Z21" s="182"/>
      <c r="AA21" s="179"/>
      <c r="AB21" s="187">
        <v>2.37</v>
      </c>
      <c r="AC21" s="191">
        <v>17</v>
      </c>
    </row>
    <row r="22" spans="1:29" ht="12.75" customHeight="1">
      <c r="A22" s="105"/>
      <c r="B22" s="105"/>
      <c r="C22" s="105"/>
      <c r="D22" s="105"/>
      <c r="L22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</row>
    <row r="23" spans="5:29" ht="12.75">
      <c r="E23" s="167"/>
      <c r="G23" s="167"/>
      <c r="H23" s="167"/>
      <c r="I23" s="167"/>
      <c r="J23" s="167"/>
      <c r="K23" s="167"/>
      <c r="L23" s="167"/>
      <c r="M23" s="170"/>
      <c r="N23" s="167"/>
      <c r="O23" s="170"/>
      <c r="P23" s="170"/>
      <c r="Q23" s="170"/>
      <c r="R23" s="170"/>
      <c r="S23" s="170"/>
      <c r="T23" s="170"/>
      <c r="U23" s="105"/>
      <c r="V23" s="105"/>
      <c r="W23" s="105"/>
      <c r="X23" s="105"/>
      <c r="Y23" s="105"/>
      <c r="Z23" s="105"/>
      <c r="AA23" s="105"/>
      <c r="AB23" s="105"/>
      <c r="AC23" s="105"/>
    </row>
    <row r="24" spans="6:21" ht="12.75">
      <c r="F24" s="172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05"/>
    </row>
    <row r="25" spans="8:21" ht="12.75">
      <c r="H25"/>
      <c r="I25"/>
      <c r="L25"/>
      <c r="T25" s="105"/>
      <c r="U25" s="105"/>
    </row>
    <row r="26" spans="8:20" ht="12.75">
      <c r="H26"/>
      <c r="I26"/>
      <c r="L26"/>
      <c r="T26" s="105"/>
    </row>
    <row r="27" spans="18:20" ht="12.75">
      <c r="R27" s="105"/>
      <c r="S27" s="105"/>
      <c r="T27" s="105"/>
    </row>
    <row r="28" spans="18:20" ht="12.75">
      <c r="R28" s="105"/>
      <c r="S28" s="105"/>
      <c r="T28" s="105"/>
    </row>
  </sheetData>
  <sheetProtection/>
  <mergeCells count="3">
    <mergeCell ref="D1:J1"/>
    <mergeCell ref="L1:R1"/>
    <mergeCell ref="T1:Z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хвост</cp:lastModifiedBy>
  <cp:lastPrinted>2014-08-10T06:00:21Z</cp:lastPrinted>
  <dcterms:created xsi:type="dcterms:W3CDTF">2010-06-28T17:34:24Z</dcterms:created>
  <dcterms:modified xsi:type="dcterms:W3CDTF">2014-10-29T14:07:43Z</dcterms:modified>
  <cp:category/>
  <cp:version/>
  <cp:contentType/>
  <cp:contentStatus/>
</cp:coreProperties>
</file>